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80" windowHeight="9060" tabRatio="690" activeTab="0"/>
  </bookViews>
  <sheets>
    <sheet name="Прайс" sheetId="1" r:id="rId1"/>
    <sheet name="Прайс ЦОМ" sheetId="2" r:id="rId2"/>
    <sheet name="Сантехника" sheetId="3" r:id="rId3"/>
    <sheet name="Прайс метр Новиков 2" sheetId="4" state="hidden" r:id="rId4"/>
    <sheet name="Прайс Новиков _2_" sheetId="5" state="hidden" r:id="rId5"/>
  </sheets>
  <definedNames>
    <definedName name="Excel_BuiltIn_Print_Area_1_1">'Прайс'!$A$1:$M$495</definedName>
    <definedName name="Excel_BuiltIn_Print_Area_1_1_1">'Прайс'!$A$1:$M$501</definedName>
    <definedName name="Excel_BuiltIn_Print_Area_5_1">'Сантехника'!$A$10:$F$30</definedName>
    <definedName name="Excel_BuiltIn_Print_Area_5_1_1">'Сантехника'!$A$10:$F$24</definedName>
    <definedName name="Excel_BuiltIn_Print_Area_6_1">"$#ССЫЛ!.$A$1:$O$22"</definedName>
    <definedName name="Excel_BuiltIn_Print_Area_6_1_1">"$#ССЫЛ!.$A$1:$O$22"</definedName>
    <definedName name="Excel_BuiltIn_Print_Area_6_1_1_1">"$#ССЫЛ!.$A$1:$O$22"</definedName>
    <definedName name="Excel_BuiltIn_Print_Area_6_1_1_1_1">"$#ССЫЛ!.$A$1:$O$22"</definedName>
    <definedName name="Excel_BuiltIn_Print_Area_6_1_1_1_1_1">"$#ССЫЛ!.$A$1:$O$22"</definedName>
    <definedName name="Excel_BuiltIn_Print_Area_6_1_1_1_1_1_1">"$#ССЫЛ!.$A$1:$O$22"</definedName>
    <definedName name="Excel_BuiltIn_Print_Area_6_1_1_1_1_1_1_1">"$#ССЫЛ!.$A$1:$O$22"</definedName>
    <definedName name="Excel_BuiltIn_Print_Area_6_1_1_1_1_1_1_4">"$#ССЫЛ!.$A$1:$O$19"</definedName>
    <definedName name="Excel_BuiltIn_Print_Area_6_1_1_1_1_1_1_4_1">#REF!</definedName>
    <definedName name="Excel_BuiltIn_Print_Area_6_1_1_1_1_1_1_4_1_4">'Прайс Новиков _2_'!$A$1:$K$20</definedName>
    <definedName name="Excel_BuiltIn_Print_Area_6_1_1_1_1_1_1_4_1_6">#REF!</definedName>
    <definedName name="Excel_BuiltIn_Print_Area_6_1_1_1_1_1_1_4_1_6_6">#REF!</definedName>
    <definedName name="Excel_BuiltIn_Print_Area_6_1_1_1_1_1_1_4_1_6_8">'Прайс метр Новиков 2'!$A$1:$K$20</definedName>
    <definedName name="Excel_BuiltIn_Print_Area_6_1_1_1_1_1_4">"$#ССЫЛ!.$A$1:$O$19"</definedName>
    <definedName name="Excel_BuiltIn_Print_Area_6_1_1_1_1_1_4_1">#REF!</definedName>
    <definedName name="Excel_BuiltIn_Print_Area_6_1_1_1_1_1_4_1_4">'Прайс Новиков _2_'!$A$1:$K$20</definedName>
    <definedName name="Excel_BuiltIn_Print_Area_6_1_1_1_1_1_4_1_6">#REF!</definedName>
    <definedName name="Excel_BuiltIn_Print_Area_6_1_1_1_1_1_4_1_6_6">#REF!</definedName>
    <definedName name="Excel_BuiltIn_Print_Area_6_1_1_1_1_1_4_1_6_8">'Прайс метр Новиков 2'!$A$1:$K$20</definedName>
    <definedName name="Excel_BuiltIn_Print_Area_6_1_1_1_1_4">"$#ССЫЛ!.$A$1:$O$19"</definedName>
    <definedName name="Excel_BuiltIn_Print_Area_6_1_1_1_1_4_1">#REF!</definedName>
    <definedName name="Excel_BuiltIn_Print_Area_6_1_1_1_1_4_1_4">'Прайс Новиков _2_'!$A$1:$K$20</definedName>
    <definedName name="Excel_BuiltIn_Print_Area_6_1_1_1_1_4_1_6">#REF!</definedName>
    <definedName name="Excel_BuiltIn_Print_Area_6_1_1_1_1_4_1_6_6">#REF!</definedName>
    <definedName name="Excel_BuiltIn_Print_Area_6_1_1_1_1_4_1_6_8">'Прайс метр Новиков 2'!$A$1:$K$20</definedName>
    <definedName name="Excel_BuiltIn_Print_Area_6_1_1_1_4">"$#ССЫЛ!.$A$1:$O$19"</definedName>
    <definedName name="Excel_BuiltIn_Print_Area_6_1_1_1_4_1">#REF!</definedName>
    <definedName name="Excel_BuiltIn_Print_Area_6_1_1_1_4_1_4">'Прайс Новиков _2_'!$A$1:$K$20</definedName>
    <definedName name="Excel_BuiltIn_Print_Area_6_1_1_1_4_1_6">#REF!</definedName>
    <definedName name="Excel_BuiltIn_Print_Area_6_1_1_1_4_1_6_6">#REF!</definedName>
    <definedName name="Excel_BuiltIn_Print_Area_6_1_1_1_4_1_6_8">'Прайс метр Новиков 2'!$A$1:$K$20</definedName>
    <definedName name="Excel_BuiltIn_Print_Area_6_1_1_4">"$#ССЫЛ!.$A$1:$O$19"</definedName>
    <definedName name="Excel_BuiltIn_Print_Area_6_1_1_4_1">#REF!</definedName>
    <definedName name="Excel_BuiltIn_Print_Area_6_1_1_4_1_4">'Прайс Новиков _2_'!$A$1:$K$20</definedName>
    <definedName name="Excel_BuiltIn_Print_Area_6_1_1_4_1_6">#REF!</definedName>
    <definedName name="Excel_BuiltIn_Print_Area_6_1_1_4_1_6_6">#REF!</definedName>
    <definedName name="Excel_BuiltIn_Print_Area_6_1_1_4_1_6_8">'Прайс метр Новиков 2'!$A$1:$K$20</definedName>
    <definedName name="Excel_BuiltIn_Print_Area_6_1_4">"$#ССЫЛ!.$A$1:$O$19"</definedName>
    <definedName name="Excel_BuiltIn_Print_Area_6_1_4_1">#REF!</definedName>
    <definedName name="Excel_BuiltIn_Print_Area_6_1_4_1_4">'Прайс Новиков _2_'!$A$1:$K$20</definedName>
    <definedName name="Excel_BuiltIn_Print_Area_6_1_4_1_6">#REF!</definedName>
    <definedName name="Excel_BuiltIn_Print_Area_6_1_4_1_6_6">#REF!</definedName>
    <definedName name="Excel_BuiltIn_Print_Area_6_1_4_1_6_8">'Прайс метр Новиков 2'!$A$1:$K$20</definedName>
    <definedName name="Excel_BuiltIn_Print_Area_6_4">"$#ССЫЛ!.$A$1:$O$19"</definedName>
    <definedName name="Excel_BuiltIn_Print_Area_6_4_1">#REF!</definedName>
    <definedName name="Excel_BuiltIn_Print_Area_6_4_1_4">'Прайс Новиков _2_'!$A$1:$K$20</definedName>
    <definedName name="Excel_BuiltIn_Print_Area_6_4_1_6">#REF!</definedName>
    <definedName name="Excel_BuiltIn_Print_Area_6_4_1_6_6">#REF!</definedName>
    <definedName name="Excel_BuiltIn_Print_Area_6_4_1_6_8">'Прайс метр Новиков 2'!$A$1:$K$20</definedName>
    <definedName name="Excel_BuiltIn_Print_Titles_2_1">NA()</definedName>
    <definedName name="Excel_BuiltIn_Print_Titles_3_1">NA()</definedName>
    <definedName name="Excel_BuiltIn_Print_Titles_3_1_1">"$Сантехника.$#ССЫЛ!$#ССЫЛ!:$#ССЫЛ!$#ССЫЛ!"</definedName>
    <definedName name="Excel_BuiltIn_Print_Titles_3_1_1_1">NA()</definedName>
    <definedName name="k_1">"$#ССЫЛ!.$R$8"</definedName>
    <definedName name="k_10">"$#ССЫЛ!.$R$8"</definedName>
    <definedName name="k_11">"$#ССЫЛ!.$R$8"</definedName>
    <definedName name="k_2">"$#ССЫЛ!.$R$8"</definedName>
    <definedName name="k_3">"$#ССЫЛ!.$R$8"</definedName>
    <definedName name="k_6">"$#ССЫЛ!.$R$8"</definedName>
    <definedName name="k_7">"$#ССЫЛ!.$R$8"</definedName>
    <definedName name="k_9">"$#ССЫЛ!.$R$8"</definedName>
    <definedName name="n_1">"$#ССЫЛ!.$R$7"</definedName>
    <definedName name="n_10">"$#ССЫЛ!.$R$7"</definedName>
    <definedName name="n_11">"$#ССЫЛ!.$R$7"</definedName>
    <definedName name="n_2">"$#ССЫЛ!.$R$7"</definedName>
    <definedName name="n_3">"$#ССЫЛ!.$R$7"</definedName>
    <definedName name="n_6">"$#ССЫЛ!.$R$7"</definedName>
    <definedName name="n_7">"$#ССЫЛ!.$R$7"</definedName>
    <definedName name="n_9">"$#ССЫЛ!.$R$7"</definedName>
    <definedName name="p_1">"$#ССЫЛ!.$R$9"</definedName>
    <definedName name="p_10">"$#ССЫЛ!.$R$9"</definedName>
    <definedName name="p_11">"$#ССЫЛ!.$R$9"</definedName>
    <definedName name="p_2">"$#ССЫЛ!.$R$9"</definedName>
    <definedName name="p_3">"$#ССЫЛ!.$R$9"</definedName>
    <definedName name="p_6">"$#ССЫЛ!.$R$9"</definedName>
    <definedName name="p_7">"$#ССЫЛ!.$R$9"</definedName>
    <definedName name="p_9">"$#ССЫЛ!.$R$9"</definedName>
    <definedName name="_xlnm.Print_Titles" localSheetId="0">'Прайс'!$29:$30</definedName>
    <definedName name="_xlnm.Print_Titles" localSheetId="3">'Прайс метр Новиков 2'!$23:$24</definedName>
    <definedName name="_xlnm.Print_Area" localSheetId="0">'Прайс'!$A:$N</definedName>
    <definedName name="_xlnm.Print_Area" localSheetId="2">'Сантехника'!$A$1:$F$65</definedName>
  </definedNames>
  <calcPr fullCalcOnLoad="1"/>
</workbook>
</file>

<file path=xl/sharedStrings.xml><?xml version="1.0" encoding="utf-8"?>
<sst xmlns="http://schemas.openxmlformats.org/spreadsheetml/2006/main" count="3573" uniqueCount="769">
  <si>
    <t xml:space="preserve">                                       </t>
  </si>
  <si>
    <r>
      <t>Часы работы:</t>
    </r>
    <r>
      <rPr>
        <sz val="15"/>
        <rFont val="Arial Cyr"/>
        <family val="2"/>
      </rPr>
      <t xml:space="preserve"> </t>
    </r>
    <r>
      <rPr>
        <i/>
        <sz val="15"/>
        <rFont val="Arial Cyr"/>
        <family val="2"/>
      </rPr>
      <t xml:space="preserve">Выписка счетов </t>
    </r>
    <r>
      <rPr>
        <b/>
        <i/>
        <sz val="15"/>
        <rFont val="Arial Cyr"/>
        <family val="2"/>
      </rPr>
      <t xml:space="preserve">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- 17 </t>
    </r>
    <r>
      <rPr>
        <b/>
        <i/>
        <vertAlign val="superscript"/>
        <sz val="15"/>
        <rFont val="Arial Cyr"/>
        <family val="2"/>
      </rPr>
      <t xml:space="preserve">00                          </t>
    </r>
    <r>
      <rPr>
        <i/>
        <sz val="15"/>
        <rFont val="Arial Cyr"/>
        <family val="2"/>
      </rPr>
      <t>Отпуск   товара -</t>
    </r>
    <r>
      <rPr>
        <b/>
        <i/>
        <sz val="15"/>
        <rFont val="Arial Cyr"/>
        <family val="2"/>
      </rPr>
      <t xml:space="preserve"> 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- 17 </t>
    </r>
    <r>
      <rPr>
        <b/>
        <i/>
        <vertAlign val="superscript"/>
        <sz val="15"/>
        <rFont val="Arial Cyr"/>
        <family val="2"/>
      </rPr>
      <t xml:space="preserve">00                                                                                    </t>
    </r>
    <r>
      <rPr>
        <i/>
        <sz val="15"/>
        <rFont val="Arial Cyr"/>
        <family val="2"/>
      </rPr>
      <t xml:space="preserve">Суббота </t>
    </r>
    <r>
      <rPr>
        <b/>
        <i/>
        <sz val="15"/>
        <rFont val="Arial Cyr"/>
        <family val="2"/>
      </rPr>
      <t xml:space="preserve">08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- 16 </t>
    </r>
    <r>
      <rPr>
        <b/>
        <i/>
        <vertAlign val="superscript"/>
        <sz val="15"/>
        <rFont val="Arial Cyr"/>
        <family val="2"/>
      </rPr>
      <t>00</t>
    </r>
    <r>
      <rPr>
        <b/>
        <i/>
        <sz val="15"/>
        <rFont val="Arial Cyr"/>
        <family val="2"/>
      </rPr>
      <t xml:space="preserve">                                                      </t>
    </r>
  </si>
  <si>
    <t>УВАЖАЕМЫЕ</t>
  </si>
  <si>
    <t>ПОКУПАТЕЛИ:</t>
  </si>
  <si>
    <r>
      <t>Товар соответствует: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Г</t>
    </r>
    <r>
      <rPr>
        <sz val="10"/>
        <rFont val="Arial Cyr"/>
        <family val="2"/>
      </rPr>
      <t>осударственным стандартам, действующим в РФ, имеет сертификат качества.</t>
    </r>
  </si>
  <si>
    <r>
      <t>Отгрузка:</t>
    </r>
    <r>
      <rPr>
        <sz val="10"/>
        <rFont val="Arial Cyr"/>
        <family val="2"/>
      </rPr>
      <t xml:space="preserve"> </t>
    </r>
  </si>
  <si>
    <r>
      <t>П</t>
    </r>
    <r>
      <rPr>
        <sz val="11"/>
        <rFont val="Arial Cyr"/>
        <family val="2"/>
      </rPr>
      <t>роизводится ЭЛЕКТРОННЫМИ ВЕСАМИ по заводскому и теоретическому весу.</t>
    </r>
  </si>
  <si>
    <t>В Н И М А Н И Е !</t>
  </si>
  <si>
    <r>
      <t>П</t>
    </r>
    <r>
      <rPr>
        <sz val="11"/>
        <rFont val="Arial Cyr"/>
        <family val="2"/>
      </rPr>
      <t>огрузка в открытый транспорт производится бесплатно.</t>
    </r>
  </si>
  <si>
    <t>Реквизиты получателя платежа:</t>
  </si>
  <si>
    <r>
      <t>П</t>
    </r>
    <r>
      <rPr>
        <sz val="11"/>
        <rFont val="Arial Cyr"/>
        <family val="2"/>
      </rPr>
      <t xml:space="preserve">огрузка в закрытый кузов производится вручную - </t>
    </r>
    <r>
      <rPr>
        <b/>
        <sz val="11"/>
        <rFont val="Arial Cyr"/>
        <family val="2"/>
      </rPr>
      <t>1500 руб/тн.</t>
    </r>
  </si>
  <si>
    <t>Доставка:</t>
  </si>
  <si>
    <r>
      <t>Акция - Доставка бесплатно!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             П</t>
    </r>
    <r>
      <rPr>
        <sz val="11"/>
        <rFont val="Arial Cyr"/>
        <family val="2"/>
      </rPr>
      <t xml:space="preserve">роизводим доставку </t>
    </r>
    <r>
      <rPr>
        <b/>
        <i/>
        <u val="single"/>
        <sz val="10"/>
        <rFont val="Arial Black"/>
        <family val="2"/>
      </rPr>
      <t>БЕСПЛАТНО</t>
    </r>
    <r>
      <rPr>
        <sz val="11"/>
        <rFont val="Arial Cyr"/>
        <family val="2"/>
      </rPr>
      <t xml:space="preserve"> от 10 тн по г. Пятигорску,</t>
    </r>
  </si>
  <si>
    <t>ООО "УПТК-Торг"</t>
  </si>
  <si>
    <t>от 15 тн по КМВ при получении металлопроката по ценам прайс-листа с</t>
  </si>
  <si>
    <r>
      <t>ИНН</t>
    </r>
    <r>
      <rPr>
        <b/>
        <sz val="12"/>
        <rFont val="Arial Cyr"/>
        <family val="2"/>
      </rPr>
      <t xml:space="preserve"> 2632074586 </t>
    </r>
    <r>
      <rPr>
        <sz val="12"/>
        <rFont val="Arial Cyr"/>
        <family val="2"/>
      </rPr>
      <t>КПП</t>
    </r>
    <r>
      <rPr>
        <b/>
        <sz val="12"/>
        <rFont val="Arial Cyr"/>
        <family val="2"/>
      </rPr>
      <t xml:space="preserve"> 263245002</t>
    </r>
  </si>
  <si>
    <t>условием выгрузки в течении 1,5 час. с момента прибытия автотранспорта</t>
  </si>
  <si>
    <r>
      <t xml:space="preserve">Р/сч. № </t>
    </r>
    <r>
      <rPr>
        <b/>
        <sz val="12"/>
        <rFont val="Arial Cyr"/>
        <family val="2"/>
      </rPr>
      <t>40702810760090101657</t>
    </r>
  </si>
  <si>
    <t>на объект.</t>
  </si>
  <si>
    <r>
      <t>К/сч. №</t>
    </r>
    <r>
      <rPr>
        <b/>
        <sz val="12"/>
        <rFont val="Arial Cyr"/>
        <family val="2"/>
      </rPr>
      <t xml:space="preserve"> 30101810907020000615</t>
    </r>
  </si>
  <si>
    <t>Вывоз по дням по согласованию.</t>
  </si>
  <si>
    <r>
      <t>БИК</t>
    </r>
    <r>
      <rPr>
        <b/>
        <sz val="12"/>
        <rFont val="Arial Cyr"/>
        <family val="2"/>
      </rPr>
      <t xml:space="preserve"> 040702615</t>
    </r>
  </si>
  <si>
    <t>Производится резка металла в размер.</t>
  </si>
  <si>
    <t>Отделение 5230 СБЕРБАНКА РОССИИ</t>
  </si>
  <si>
    <t>Производится арочный прокат труб.</t>
  </si>
  <si>
    <t>г. Ставрополь</t>
  </si>
  <si>
    <t>ТОВАР ДОЛЖЕН БЫТЬ ВЫВЕЗЕН СО СКЛАДА ПРОДАВЦА В ТЕЧЕНИИ 5-ТИ РАБОЧИХ ДНЕЙ С МОМЕНТА ОПЛАТЫ.</t>
  </si>
  <si>
    <t>Скидки покупателям:</t>
  </si>
  <si>
    <r>
      <t>Д</t>
    </r>
    <r>
      <rPr>
        <sz val="10"/>
        <rFont val="Arial Cyr"/>
        <family val="2"/>
      </rPr>
      <t>ействует индивидуальная и накопительная система скидок.</t>
    </r>
  </si>
  <si>
    <t>Коды статистики:</t>
  </si>
  <si>
    <r>
      <t>Р</t>
    </r>
    <r>
      <rPr>
        <sz val="10"/>
        <rFont val="Arial Cyr"/>
        <family val="2"/>
      </rPr>
      <t>озничным покупателям в субботу предоставляется скидка 4,0 %</t>
    </r>
  </si>
  <si>
    <r>
      <t>ОКПО</t>
    </r>
    <r>
      <rPr>
        <b/>
        <sz val="10"/>
        <rFont val="Arial Cyr"/>
        <family val="2"/>
      </rPr>
      <t xml:space="preserve">  75050625</t>
    </r>
  </si>
  <si>
    <t>ОКОНХ</t>
  </si>
  <si>
    <r>
      <t>У</t>
    </r>
    <r>
      <rPr>
        <sz val="10"/>
        <rFont val="Arial Cyr"/>
        <family val="2"/>
      </rPr>
      <t>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(справки) с понедельника по пятницу.</t>
    </r>
  </si>
  <si>
    <t>ООО УПТК-Торг</t>
  </si>
  <si>
    <t>Наименование товара</t>
  </si>
  <si>
    <t>Ед. изм</t>
  </si>
  <si>
    <r>
      <t xml:space="preserve">Цена розничная </t>
    </r>
    <r>
      <rPr>
        <sz val="8"/>
        <rFont val="Arial Cyr"/>
        <family val="2"/>
      </rPr>
      <t>(руб.коп.) (с НДС)</t>
    </r>
  </si>
  <si>
    <t>Цена оптовая       (руб.коп.)               (с НДС)</t>
  </si>
  <si>
    <r>
      <t>Вес              1</t>
    </r>
    <r>
      <rPr>
        <b/>
        <i/>
        <sz val="10"/>
        <rFont val="Arial Cyr"/>
        <family val="2"/>
      </rPr>
      <t xml:space="preserve"> п/м,          1 шт</t>
    </r>
  </si>
  <si>
    <t>Размер, 1 шт.</t>
  </si>
  <si>
    <t>Марка стали</t>
  </si>
  <si>
    <t>Гост, ТУ, НТД</t>
  </si>
  <si>
    <t>Резка в размер кратно 1 шт.</t>
  </si>
  <si>
    <r>
      <t xml:space="preserve">Арочный прокат </t>
    </r>
    <r>
      <rPr>
        <b/>
        <i/>
        <sz val="8"/>
        <rFont val="Arial Cyr"/>
        <family val="2"/>
      </rPr>
      <t>(руб/пог. метр)</t>
    </r>
  </si>
  <si>
    <t>1 п/м,                  1 шт</t>
  </si>
  <si>
    <t>от 1 до 3 тн</t>
  </si>
  <si>
    <t>от 3 до 5 тн</t>
  </si>
  <si>
    <t>свыше                5,0 тн</t>
  </si>
  <si>
    <t>Сварка  (руб.)</t>
  </si>
  <si>
    <t>Станок (руб.)</t>
  </si>
  <si>
    <t>Труба ВГП</t>
  </si>
  <si>
    <t>15х2,8 мм</t>
  </si>
  <si>
    <t>тн</t>
  </si>
  <si>
    <t xml:space="preserve"> 7,85 м</t>
  </si>
  <si>
    <t>2 пс</t>
  </si>
  <si>
    <t>3262-75</t>
  </si>
  <si>
    <t>20х2,8 мм</t>
  </si>
  <si>
    <t>25х2,5 мм</t>
  </si>
  <si>
    <t>6,00 м</t>
  </si>
  <si>
    <t>3 пс</t>
  </si>
  <si>
    <t>3262-76</t>
  </si>
  <si>
    <t>25х2,8 мм</t>
  </si>
  <si>
    <t>25х3,2 мм</t>
  </si>
  <si>
    <t>6,00 м, 7,85 м</t>
  </si>
  <si>
    <t>32х2,8 мм</t>
  </si>
  <si>
    <t>6,00 м, 7,85 м,12,00 м</t>
  </si>
  <si>
    <t>32х3,2 мм</t>
  </si>
  <si>
    <t>40х3,0 мм</t>
  </si>
  <si>
    <t>40х3,5 мм</t>
  </si>
  <si>
    <t xml:space="preserve"> 6,00 м, 7,85 м</t>
  </si>
  <si>
    <t>50х3,0 мм</t>
  </si>
  <si>
    <t>50х3,5 мм</t>
  </si>
  <si>
    <t>Труба эл/сварная</t>
  </si>
  <si>
    <t>57х3,0 мм</t>
  </si>
  <si>
    <t>9,50 м</t>
  </si>
  <si>
    <t>ст 2пс</t>
  </si>
  <si>
    <t>10705-80</t>
  </si>
  <si>
    <t>57х3,5 мм</t>
  </si>
  <si>
    <t>9,50 м,12,00 м</t>
  </si>
  <si>
    <t>76х3,0 мм</t>
  </si>
  <si>
    <t>10704-91</t>
  </si>
  <si>
    <t>76х3,5 мм</t>
  </si>
  <si>
    <t>76х4,0 мм</t>
  </si>
  <si>
    <t>89х3,0 мм</t>
  </si>
  <si>
    <t>11,00 м,12,00 м</t>
  </si>
  <si>
    <t>89х3,5 мм</t>
  </si>
  <si>
    <t>11,00 м, 12,00 м</t>
  </si>
  <si>
    <t>89х4,0 мм</t>
  </si>
  <si>
    <t>102х3,0 мм</t>
  </si>
  <si>
    <t>102х3,2 мм</t>
  </si>
  <si>
    <t xml:space="preserve">10,50 м, </t>
  </si>
  <si>
    <t>102х3,5 мм</t>
  </si>
  <si>
    <t xml:space="preserve">11,00 м </t>
  </si>
  <si>
    <t>102х4,0 мм</t>
  </si>
  <si>
    <t>11,00 м</t>
  </si>
  <si>
    <t>108х3,0 мм</t>
  </si>
  <si>
    <t xml:space="preserve">   12,00 м</t>
  </si>
  <si>
    <t>108х3,5 мм</t>
  </si>
  <si>
    <t>11,00 м , 12,00 м</t>
  </si>
  <si>
    <t>108х4,0 мм</t>
  </si>
  <si>
    <r>
      <t xml:space="preserve"> 11</t>
    </r>
    <r>
      <rPr>
        <sz val="11"/>
        <color indexed="8"/>
        <rFont val="Arial"/>
        <family val="2"/>
      </rPr>
      <t xml:space="preserve">,00 </t>
    </r>
    <r>
      <rPr>
        <sz val="10"/>
        <color indexed="8"/>
        <rFont val="Arial Cyr"/>
        <family val="2"/>
      </rPr>
      <t>м,12,00 м</t>
    </r>
  </si>
  <si>
    <t>114х4,0 мм</t>
  </si>
  <si>
    <t>немерная</t>
  </si>
  <si>
    <t>114х4,5 мм</t>
  </si>
  <si>
    <t>11,50 м</t>
  </si>
  <si>
    <t>ст2пс</t>
  </si>
  <si>
    <t>127х4,0 мм</t>
  </si>
  <si>
    <t xml:space="preserve">11,80 м </t>
  </si>
  <si>
    <t>133х4,0 мм</t>
  </si>
  <si>
    <t>11,80 м,12,00 м</t>
  </si>
  <si>
    <t>133х4,5 мм</t>
  </si>
  <si>
    <t>11,80 м</t>
  </si>
  <si>
    <t>159х4,0 мм</t>
  </si>
  <si>
    <t>11,98 м, немерная</t>
  </si>
  <si>
    <t>159х4,5 мм</t>
  </si>
  <si>
    <t xml:space="preserve">  11,60 м </t>
  </si>
  <si>
    <t>219х4,5 мм</t>
  </si>
  <si>
    <t>11,60 м</t>
  </si>
  <si>
    <t>219х5,0 мм</t>
  </si>
  <si>
    <t>11,52 м</t>
  </si>
  <si>
    <t>Отводы</t>
  </si>
  <si>
    <t>отвод бесшовный 15</t>
  </si>
  <si>
    <t>шт</t>
  </si>
  <si>
    <t>отвод 21,3х2,6 (ДУ 15)</t>
  </si>
  <si>
    <t>отвод 26,9х3,2 (Ду 20)</t>
  </si>
  <si>
    <t>отвод 33,7х3,2 (Ду 25)</t>
  </si>
  <si>
    <t>отвод 42,4*3,2 (Ду 32)</t>
  </si>
  <si>
    <t>отвод 48,3*3,2 (Ду 40)</t>
  </si>
  <si>
    <t>отвод крутоизогнутый 57</t>
  </si>
  <si>
    <t xml:space="preserve">шт </t>
  </si>
  <si>
    <t>отвод крутоизогнутый 57*4</t>
  </si>
  <si>
    <t>отвод крутоизогнутый 76*4</t>
  </si>
  <si>
    <t>отвод крутоизогнутый 89*4</t>
  </si>
  <si>
    <t>отвод стальной 57х3,5;57х3,0</t>
  </si>
  <si>
    <t>отвод стальной 76х3,5</t>
  </si>
  <si>
    <t>отвод стальной 89х3,5</t>
  </si>
  <si>
    <t>отвод стальной 89х4,5</t>
  </si>
  <si>
    <t>отвод стальной 108х4</t>
  </si>
  <si>
    <t>отвод стальной 114х4</t>
  </si>
  <si>
    <t>отвод стальной 133х4</t>
  </si>
  <si>
    <t>отвод стальной 159х4,5</t>
  </si>
  <si>
    <t>отвод стальной 219х5</t>
  </si>
  <si>
    <t>отвод 90* Ду 102х3,5</t>
  </si>
  <si>
    <t>отвод П90 102х4</t>
  </si>
  <si>
    <t>Бочата</t>
  </si>
  <si>
    <t>Бочата черные ДУ 40</t>
  </si>
  <si>
    <t>Вентиль 15Б1П</t>
  </si>
  <si>
    <t>Вентиль 15Б1П ДУ15</t>
  </si>
  <si>
    <t>Вентиль 15Б1П ДУ25</t>
  </si>
  <si>
    <t>Вентиль 15Б1П ДУ32</t>
  </si>
  <si>
    <t>Вентиль 15Б1П ДУ40</t>
  </si>
  <si>
    <t>Вентиль 15Б1П ДУ50</t>
  </si>
  <si>
    <t>Вентиль 15б3р</t>
  </si>
  <si>
    <t>Вентиль 15б3р ДУ15</t>
  </si>
  <si>
    <t>Вентиль 15б3р ДУ20</t>
  </si>
  <si>
    <t>Вентиль 15б3р ДУ25</t>
  </si>
  <si>
    <t>Вентиль 15б3р ДУ32</t>
  </si>
  <si>
    <t>Вентиль 15б3р ДУ40</t>
  </si>
  <si>
    <t>Вентиль 15б3р ДУ50</t>
  </si>
  <si>
    <t>Вентиль 15кч19п (15кч34п)</t>
  </si>
  <si>
    <t>Вентиль 15кч19п (15кч34п) D25</t>
  </si>
  <si>
    <t>Вентиль 15кч19п (15кч34п) D32</t>
  </si>
  <si>
    <t>Вентиль 15кч19п (15кч34п) D50</t>
  </si>
  <si>
    <t>Вентиль муфтовый 15кч18п (15кч33п)</t>
  </si>
  <si>
    <t>Вентиль муфтовый 15кч18п (15кч33п) D40</t>
  </si>
  <si>
    <t>Вентиль муфтовый 15кч18п (15кч33п) D50</t>
  </si>
  <si>
    <t>Задвижка</t>
  </si>
  <si>
    <t>Задвижка 30с41нж ДУ 100</t>
  </si>
  <si>
    <t>Задвижка чугунная 31ч6бр D150</t>
  </si>
  <si>
    <t>Контргайка черная</t>
  </si>
  <si>
    <t>Контргайка черная ДУ 15</t>
  </si>
  <si>
    <t>Контргайка ДУ 20</t>
  </si>
  <si>
    <t>Контргайка стальная  ДУ 25</t>
  </si>
  <si>
    <t>Контргайка черная ДУ 32</t>
  </si>
  <si>
    <t>Контргайка черная ДУ 40</t>
  </si>
  <si>
    <t>Контргайка черная ДУ 50</t>
  </si>
  <si>
    <t>Кран 11Б27П(газ)</t>
  </si>
  <si>
    <t>Кран 11Б27П(газ) ДУ 32</t>
  </si>
  <si>
    <t>Кран 11Б27П1</t>
  </si>
  <si>
    <t>Кран 11Б27П1 ДУ 25</t>
  </si>
  <si>
    <t>Кран 11Б27П1 ДУ 40</t>
  </si>
  <si>
    <t>Кран 11Б6бк</t>
  </si>
  <si>
    <t>Кран 11Б6бк ДУ 15</t>
  </si>
  <si>
    <t>Кран 11Б6бк ДУ 32</t>
  </si>
  <si>
    <t>Кран 11Б6бк ДУ 40</t>
  </si>
  <si>
    <t>Кран 11Б6бк ДУ 50</t>
  </si>
  <si>
    <t>Кран шаровой</t>
  </si>
  <si>
    <t>Кран шаровой ДУ 32</t>
  </si>
  <si>
    <t>Кран шаровой ДУ 40</t>
  </si>
  <si>
    <t>Кран шаровой ДУ 50</t>
  </si>
  <si>
    <t>Муфта</t>
  </si>
  <si>
    <t>Муфта ст. 15</t>
  </si>
  <si>
    <t>Муфта ст. 20</t>
  </si>
  <si>
    <t>Муфта ст. 25</t>
  </si>
  <si>
    <t>Муфта ст. 32</t>
  </si>
  <si>
    <t>Муфта ст. 40</t>
  </si>
  <si>
    <t>Муфта ст. 50</t>
  </si>
  <si>
    <t>Муфта переходная</t>
  </si>
  <si>
    <t>Муфта переходная 25*32</t>
  </si>
  <si>
    <t>Муфта переходная 32*40</t>
  </si>
  <si>
    <t>Переход</t>
  </si>
  <si>
    <t>Переход 76х3,5 - 57х3</t>
  </si>
  <si>
    <t>Прокладка паранитовая</t>
  </si>
  <si>
    <t>Прокладка паранитовая ДУ  50</t>
  </si>
  <si>
    <t>Прокладка паранитовая ДУ 150</t>
  </si>
  <si>
    <t>Резьба</t>
  </si>
  <si>
    <t>Резьба ДУ 15</t>
  </si>
  <si>
    <t>Резьба ДУ 20</t>
  </si>
  <si>
    <t>Резьба ДУ 25</t>
  </si>
  <si>
    <t>Резьба ДУ 32</t>
  </si>
  <si>
    <t>Резьба ДУ 40</t>
  </si>
  <si>
    <t>Резьба ДУ 50</t>
  </si>
  <si>
    <t xml:space="preserve">Сгон </t>
  </si>
  <si>
    <t>Сгон 15 стальной</t>
  </si>
  <si>
    <t>Сгон ст. 20</t>
  </si>
  <si>
    <t>Сгон ДУ 25</t>
  </si>
  <si>
    <t>Сгон ДУ 50</t>
  </si>
  <si>
    <t>Сгон ДУ 32</t>
  </si>
  <si>
    <t>Сгон 0 40 черн.</t>
  </si>
  <si>
    <t>Смеситель</t>
  </si>
  <si>
    <t>Смеситель для ванны NERA</t>
  </si>
  <si>
    <t>Тройник переходной</t>
  </si>
  <si>
    <t>Тройник переходной 20*32</t>
  </si>
  <si>
    <t>Тройник черный</t>
  </si>
  <si>
    <t>Тройник черный ДУ 20</t>
  </si>
  <si>
    <t>Тройник черный ДУ 25</t>
  </si>
  <si>
    <t>Тройник черный ДУ 32</t>
  </si>
  <si>
    <t>Тройник черный ДУ 40</t>
  </si>
  <si>
    <t>Тройник черный ДУ 50</t>
  </si>
  <si>
    <t>Угольник черный</t>
  </si>
  <si>
    <t>Угольник черный ДУ 20</t>
  </si>
  <si>
    <t>Угольник черный ДУ 25</t>
  </si>
  <si>
    <t>Угольник 0 40 черный</t>
  </si>
  <si>
    <t>Угольник 0 50 черный</t>
  </si>
  <si>
    <t>Фланцы</t>
  </si>
  <si>
    <t>Фланцы ДУ 15/10</t>
  </si>
  <si>
    <t>Фланцы 65*10</t>
  </si>
  <si>
    <t>Фланцы 80*10</t>
  </si>
  <si>
    <t>Труба бесшовная</t>
  </si>
  <si>
    <t>БШХД  34х4,0мм</t>
  </si>
  <si>
    <t>8,40 м</t>
  </si>
  <si>
    <t>ст 20</t>
  </si>
  <si>
    <t>8734-75</t>
  </si>
  <si>
    <t>БШГД 102х4,0мм</t>
  </si>
  <si>
    <t>11,40м-11,50м</t>
  </si>
  <si>
    <t>8732-78</t>
  </si>
  <si>
    <t>Труба квадратная</t>
  </si>
  <si>
    <t>15х15х1,5 мм</t>
  </si>
  <si>
    <t>8645-68</t>
  </si>
  <si>
    <t>20х20х1,5 мм</t>
  </si>
  <si>
    <t>8639-82</t>
  </si>
  <si>
    <t>20х20х2,0 мм</t>
  </si>
  <si>
    <t>25х25х1,2 мм</t>
  </si>
  <si>
    <t>ст 3пс</t>
  </si>
  <si>
    <t>25х25х1,5 мм</t>
  </si>
  <si>
    <t>25х25х1,8 мм</t>
  </si>
  <si>
    <t>25х25х2,0 мм</t>
  </si>
  <si>
    <t>30х30х1,5 мм</t>
  </si>
  <si>
    <t>30х30х1,8 мм</t>
  </si>
  <si>
    <t>30х30х2,0 мм</t>
  </si>
  <si>
    <t>40х40х1,5 мм</t>
  </si>
  <si>
    <t>40х40х2,0 мм</t>
  </si>
  <si>
    <t>40х40х3,0 мм</t>
  </si>
  <si>
    <t>40х40х4,0 мм</t>
  </si>
  <si>
    <t>12,00 м</t>
  </si>
  <si>
    <t>50х50х2,0 мм</t>
  </si>
  <si>
    <t>50х50х3,0 мм</t>
  </si>
  <si>
    <t>50х50х4,0 мм</t>
  </si>
  <si>
    <t>6,00 м,12,00 м</t>
  </si>
  <si>
    <t>60х60х1,8 мм</t>
  </si>
  <si>
    <t xml:space="preserve"> 6,00 м</t>
  </si>
  <si>
    <t>60х60х2,0 мм</t>
  </si>
  <si>
    <t xml:space="preserve"> 6,00 м, 12,00 м</t>
  </si>
  <si>
    <t>60х60х3,0 мм</t>
  </si>
  <si>
    <t>60х60х4,0 мм</t>
  </si>
  <si>
    <t>80х80х3,0 мм</t>
  </si>
  <si>
    <t>13663-86</t>
  </si>
  <si>
    <t>80х80х4,0 мм</t>
  </si>
  <si>
    <t>80х80х5,0 мм</t>
  </si>
  <si>
    <t>100х100х3,0 мм</t>
  </si>
  <si>
    <t>100х100х4,0 мм</t>
  </si>
  <si>
    <t xml:space="preserve"> 12,00 м</t>
  </si>
  <si>
    <t>100х100х5,0 мм</t>
  </si>
  <si>
    <t>120х120х3,0 мм</t>
  </si>
  <si>
    <t>120х120х4,0 мм</t>
  </si>
  <si>
    <t>12.00 м</t>
  </si>
  <si>
    <t>140х140х4,0 мм</t>
  </si>
  <si>
    <t>8639-83</t>
  </si>
  <si>
    <t>140х140х5,0 мм</t>
  </si>
  <si>
    <t>Труба профильная</t>
  </si>
  <si>
    <t>30х20х1,5 мм</t>
  </si>
  <si>
    <t>30х20х2,0 мм</t>
  </si>
  <si>
    <t>40х10х1,5 мм</t>
  </si>
  <si>
    <t>40х20х1,2 мм</t>
  </si>
  <si>
    <t>40х20х1,5 мм</t>
  </si>
  <si>
    <t>40х20х1,8 мм</t>
  </si>
  <si>
    <t>40х20х2,0 мм</t>
  </si>
  <si>
    <t>40х20х3,0 мм</t>
  </si>
  <si>
    <t>40х25х1,5 мм</t>
  </si>
  <si>
    <t>40х25х1,8 мм</t>
  </si>
  <si>
    <t>40х25х2,0 мм</t>
  </si>
  <si>
    <t>40х25х3,0 мм</t>
  </si>
  <si>
    <t>50х25х1,5 мм</t>
  </si>
  <si>
    <t>50х25х1,8 мм</t>
  </si>
  <si>
    <t>50х25х2,0 мм</t>
  </si>
  <si>
    <t>50х25х3,0 мм</t>
  </si>
  <si>
    <t>50х30х1,5 мм</t>
  </si>
  <si>
    <t>50х30х2,0 мм</t>
  </si>
  <si>
    <t>60х30х1,8 мм</t>
  </si>
  <si>
    <t>60х30х2,0 мм</t>
  </si>
  <si>
    <t>60х30х3,0 мм</t>
  </si>
  <si>
    <t>60х40х2,0 мм</t>
  </si>
  <si>
    <t>60х40х3,0 мм</t>
  </si>
  <si>
    <t>60х40х4,0 мм</t>
  </si>
  <si>
    <t>80х40х1,8 мм</t>
  </si>
  <si>
    <t>80х40х2,0 мм</t>
  </si>
  <si>
    <t>6,00 м, 12,00 м</t>
  </si>
  <si>
    <t>80х40х2,5 мм</t>
  </si>
  <si>
    <t>80х40х3,0 мм</t>
  </si>
  <si>
    <t xml:space="preserve">  6,00 м, 12,00 м</t>
  </si>
  <si>
    <t>80х40х4,0 мм</t>
  </si>
  <si>
    <t>80х60х2,0 мм</t>
  </si>
  <si>
    <t xml:space="preserve"> 6,00 м,12,00 м</t>
  </si>
  <si>
    <t>80х60х3,0 мм</t>
  </si>
  <si>
    <t xml:space="preserve"> 12,00 м </t>
  </si>
  <si>
    <t>80х60х4,0 мм</t>
  </si>
  <si>
    <t>100х50х3,0 мм</t>
  </si>
  <si>
    <t>100х50х4,0 мм</t>
  </si>
  <si>
    <t>100х60х4,0 мм</t>
  </si>
  <si>
    <t>120х60х3,0 мм</t>
  </si>
  <si>
    <t>120х60х4,0 мм</t>
  </si>
  <si>
    <t>120х80х3,0 мм</t>
  </si>
  <si>
    <t>120х80х4,0 мм</t>
  </si>
  <si>
    <t>120х80х5,0 мм</t>
  </si>
  <si>
    <t>Полоса</t>
  </si>
  <si>
    <t xml:space="preserve">20х4 мм </t>
  </si>
  <si>
    <t>ст3сп</t>
  </si>
  <si>
    <t>380-2005</t>
  </si>
  <si>
    <t xml:space="preserve">25х4 мм </t>
  </si>
  <si>
    <t xml:space="preserve">30х4 мм </t>
  </si>
  <si>
    <t>103-2006</t>
  </si>
  <si>
    <t xml:space="preserve">40х4 мм </t>
  </si>
  <si>
    <t xml:space="preserve">50х4 мм </t>
  </si>
  <si>
    <t xml:space="preserve">50х5 мм </t>
  </si>
  <si>
    <t xml:space="preserve">40х8 мм </t>
  </si>
  <si>
    <t>5.85 м</t>
  </si>
  <si>
    <t xml:space="preserve">Квадрат </t>
  </si>
  <si>
    <t>10х10 мм</t>
  </si>
  <si>
    <t>2591-88</t>
  </si>
  <si>
    <t>12х12 мм</t>
  </si>
  <si>
    <t xml:space="preserve">5,85 м,6,00 м </t>
  </si>
  <si>
    <t>14х14 мм</t>
  </si>
  <si>
    <t>6,05 м</t>
  </si>
  <si>
    <t>16х16 мм</t>
  </si>
  <si>
    <t>20х20 мм</t>
  </si>
  <si>
    <t>Лист х/к</t>
  </si>
  <si>
    <t>1,0 мм</t>
  </si>
  <si>
    <t>1250х2500</t>
  </si>
  <si>
    <t>08ПС</t>
  </si>
  <si>
    <t>16523-97</t>
  </si>
  <si>
    <t>1,2 мм</t>
  </si>
  <si>
    <t>1,4 мм</t>
  </si>
  <si>
    <t>1,5 мм</t>
  </si>
  <si>
    <t>1000х2000</t>
  </si>
  <si>
    <t>2,0 мм</t>
  </si>
  <si>
    <t>Лист г/к</t>
  </si>
  <si>
    <t>1000х2200</t>
  </si>
  <si>
    <t>ст3пс</t>
  </si>
  <si>
    <t>2,5 мм</t>
  </si>
  <si>
    <t>3,0 мм</t>
  </si>
  <si>
    <t>1500х6000</t>
  </si>
  <si>
    <t>4,0 мм</t>
  </si>
  <si>
    <t>14637-89</t>
  </si>
  <si>
    <t>5,0 мм</t>
  </si>
  <si>
    <t>6,0 мм</t>
  </si>
  <si>
    <t>2000х6000</t>
  </si>
  <si>
    <t>8,0 мм</t>
  </si>
  <si>
    <t>ст3сп5</t>
  </si>
  <si>
    <t>10,0 мм</t>
  </si>
  <si>
    <t>ст3пс5</t>
  </si>
  <si>
    <t>12,0 мм</t>
  </si>
  <si>
    <t>ст3пс6</t>
  </si>
  <si>
    <t>14637-90</t>
  </si>
  <si>
    <t>ст3сп6</t>
  </si>
  <si>
    <t>14,0 мм</t>
  </si>
  <si>
    <t>16,0 мм</t>
  </si>
  <si>
    <t>20,0 мм</t>
  </si>
  <si>
    <t>Лист рифленный г/к (чечевица)</t>
  </si>
  <si>
    <t>8568-77</t>
  </si>
  <si>
    <t>1250х6000</t>
  </si>
  <si>
    <t>Лист ПВЛ</t>
  </si>
  <si>
    <t>4,0 мм (406)</t>
  </si>
  <si>
    <t>1000х3000</t>
  </si>
  <si>
    <t>1000х3100</t>
  </si>
  <si>
    <t>4,0 мм (408)</t>
  </si>
  <si>
    <t>5,0 мм (506)</t>
  </si>
  <si>
    <t>Уголок</t>
  </si>
  <si>
    <t>3х20х20 мм</t>
  </si>
  <si>
    <t>ст3пc</t>
  </si>
  <si>
    <t>8509-93</t>
  </si>
  <si>
    <t>3х25х25 мм</t>
  </si>
  <si>
    <t>4х25х25 мм</t>
  </si>
  <si>
    <t>3х32х32 мм</t>
  </si>
  <si>
    <t>535-88</t>
  </si>
  <si>
    <t>4х32х32 мм</t>
  </si>
  <si>
    <t>3х35х35 мм</t>
  </si>
  <si>
    <t>4х35х35 мм</t>
  </si>
  <si>
    <t>3х40х40 мм</t>
  </si>
  <si>
    <t>4х40х40 мм</t>
  </si>
  <si>
    <t>3х45х45 мм</t>
  </si>
  <si>
    <t>4х45х45 мм</t>
  </si>
  <si>
    <t>4х50х50 мм</t>
  </si>
  <si>
    <t>5х50х50 мм</t>
  </si>
  <si>
    <t>4х63х63 мм</t>
  </si>
  <si>
    <t>5х63х63 мм</t>
  </si>
  <si>
    <t>6х63х63 мм</t>
  </si>
  <si>
    <t>11,75 м</t>
  </si>
  <si>
    <t>5х65х65 мм</t>
  </si>
  <si>
    <t>5х75х75 мм</t>
  </si>
  <si>
    <t>6х75х75 мм</t>
  </si>
  <si>
    <t>6х90х90 мм</t>
  </si>
  <si>
    <t>7х90х90 мм</t>
  </si>
  <si>
    <t>6,5х100х100 мм</t>
  </si>
  <si>
    <t>ст3пc5</t>
  </si>
  <si>
    <t>7х100х100 мм</t>
  </si>
  <si>
    <t>8х100х100 мм</t>
  </si>
  <si>
    <t>8х125х125 мм</t>
  </si>
  <si>
    <t>Круг</t>
  </si>
  <si>
    <t>10 мм</t>
  </si>
  <si>
    <t>Бухты</t>
  </si>
  <si>
    <t>5781-82</t>
  </si>
  <si>
    <t>6,00 м,11,75 м</t>
  </si>
  <si>
    <t>12 мм</t>
  </si>
  <si>
    <t>14 мм</t>
  </si>
  <si>
    <t>4,25 м,11,75 м</t>
  </si>
  <si>
    <t>16 мм</t>
  </si>
  <si>
    <t>6,05 м,11,75 м</t>
  </si>
  <si>
    <t>18 мм</t>
  </si>
  <si>
    <t>4,80 м,11,75 м</t>
  </si>
  <si>
    <t>20 мм</t>
  </si>
  <si>
    <t>22 мм</t>
  </si>
  <si>
    <t>25 мм</t>
  </si>
  <si>
    <t>28 мм</t>
  </si>
  <si>
    <t>н\м</t>
  </si>
  <si>
    <t>Катанка</t>
  </si>
  <si>
    <t>Бухта</t>
  </si>
  <si>
    <t>3пс/сп</t>
  </si>
  <si>
    <t>30136-95</t>
  </si>
  <si>
    <t xml:space="preserve"> 6,60 м</t>
  </si>
  <si>
    <t>6,5 мм</t>
  </si>
  <si>
    <t>бухты</t>
  </si>
  <si>
    <t xml:space="preserve"> 6,00 м,6,60 м</t>
  </si>
  <si>
    <t>Арматура</t>
  </si>
  <si>
    <t>6 мм</t>
  </si>
  <si>
    <t>А500С</t>
  </si>
  <si>
    <t>6,00 м, 6,60 м</t>
  </si>
  <si>
    <t>8 мм</t>
  </si>
  <si>
    <t>6,60 м</t>
  </si>
  <si>
    <t>11,75 м,12,00 м</t>
  </si>
  <si>
    <t xml:space="preserve"> 11,75 м,12,00 м</t>
  </si>
  <si>
    <t>Немерн.</t>
  </si>
  <si>
    <t xml:space="preserve">16 мм </t>
  </si>
  <si>
    <t xml:space="preserve"> 11,75 м</t>
  </si>
  <si>
    <t>52544-2006</t>
  </si>
  <si>
    <t>32 мм</t>
  </si>
  <si>
    <t>Швеллер</t>
  </si>
  <si>
    <t>№ 6,5 У</t>
  </si>
  <si>
    <t>ст3пс-5</t>
  </si>
  <si>
    <t>8240-97</t>
  </si>
  <si>
    <t>№ 8 У</t>
  </si>
  <si>
    <t>№ 10 П</t>
  </si>
  <si>
    <t>№ 10 У</t>
  </si>
  <si>
    <t>№ 12 У</t>
  </si>
  <si>
    <t>№ 12 П</t>
  </si>
  <si>
    <t>№14 П</t>
  </si>
  <si>
    <t>№14 У</t>
  </si>
  <si>
    <t>8240-98</t>
  </si>
  <si>
    <t>№ 16 У</t>
  </si>
  <si>
    <t>№ 16 П</t>
  </si>
  <si>
    <t>№ 18 У</t>
  </si>
  <si>
    <t>№ 18 П</t>
  </si>
  <si>
    <t>№ 20 У</t>
  </si>
  <si>
    <t>№ 22 У</t>
  </si>
  <si>
    <t>№ 24 У</t>
  </si>
  <si>
    <t>ст3сп-5</t>
  </si>
  <si>
    <t>№ 27 У</t>
  </si>
  <si>
    <t>Швеллер гнутый</t>
  </si>
  <si>
    <t>8278-83</t>
  </si>
  <si>
    <t>Проволока ВР-1</t>
  </si>
  <si>
    <t>3,8 мм</t>
  </si>
  <si>
    <t>бухта</t>
  </si>
  <si>
    <t>6727-80</t>
  </si>
  <si>
    <t>3 мм</t>
  </si>
  <si>
    <t>4 мм</t>
  </si>
  <si>
    <t>Балка двутавровая</t>
  </si>
  <si>
    <t>8239-89</t>
  </si>
  <si>
    <t>9,00 м</t>
  </si>
  <si>
    <t>Проволока сварочная</t>
  </si>
  <si>
    <t>Цена за 1 кг</t>
  </si>
  <si>
    <t>Св-08Г2С ф.1,2 мм (обмедненная)</t>
  </si>
  <si>
    <t>кг</t>
  </si>
  <si>
    <t>2246-70</t>
  </si>
  <si>
    <t>Проволока вязальная</t>
  </si>
  <si>
    <t>0,8 мм</t>
  </si>
  <si>
    <t>3282-74</t>
  </si>
  <si>
    <t>1,6 мм</t>
  </si>
  <si>
    <t>1,8 мм</t>
  </si>
  <si>
    <t>Сетка строительная</t>
  </si>
  <si>
    <t>1 м2</t>
  </si>
  <si>
    <t>от 300 м2</t>
  </si>
  <si>
    <t>3 ВР-1     50/50</t>
  </si>
  <si>
    <t>2х3 м</t>
  </si>
  <si>
    <t>3 ВР-1 100/100</t>
  </si>
  <si>
    <t>м2</t>
  </si>
  <si>
    <t>2х6 м</t>
  </si>
  <si>
    <t>3 ВР-1 150/150</t>
  </si>
  <si>
    <t>1х2 м</t>
  </si>
  <si>
    <t>3 ВР-1 200/200</t>
  </si>
  <si>
    <t>4 ВР-1     50/50</t>
  </si>
  <si>
    <t>4 ВР-1 100/100</t>
  </si>
  <si>
    <t xml:space="preserve"> 2х3 м</t>
  </si>
  <si>
    <t>4 ВР-1 150/150</t>
  </si>
  <si>
    <t>5 ВР-1 100/100</t>
  </si>
  <si>
    <t>5 ВР-1 150/150</t>
  </si>
  <si>
    <t>5 ВР-1 200/200</t>
  </si>
  <si>
    <t>Сетка сварная</t>
  </si>
  <si>
    <t>24*24*1,8</t>
  </si>
  <si>
    <t>0,984*факт</t>
  </si>
  <si>
    <t>24*24*2,0</t>
  </si>
  <si>
    <t>0,914*факт</t>
  </si>
  <si>
    <t>25*25*1,25</t>
  </si>
  <si>
    <t>1х50 м</t>
  </si>
  <si>
    <t>25*25*1,4</t>
  </si>
  <si>
    <t>25*25*1,6</t>
  </si>
  <si>
    <t>25*50*1,6</t>
  </si>
  <si>
    <t>50*50*1,4 Н-1000</t>
  </si>
  <si>
    <t>50*50*1,4 Н-1500</t>
  </si>
  <si>
    <t>1,5х50 м</t>
  </si>
  <si>
    <t>50*50*1,5 Н-1000</t>
  </si>
  <si>
    <t>50*50*1,5 Н-1500</t>
  </si>
  <si>
    <t>50*50*1,6 Н-1000</t>
  </si>
  <si>
    <t>50*50*1,6 Н-1500</t>
  </si>
  <si>
    <t>50*50*1,6 Н-1000(оцинк.)</t>
  </si>
  <si>
    <t>50*50*1,6 Н-1500(оцинк.)</t>
  </si>
  <si>
    <t>Сетка кладочная</t>
  </si>
  <si>
    <t>1500*100*3*2</t>
  </si>
  <si>
    <t>1,5х0,1м</t>
  </si>
  <si>
    <t>1500*250*3*3</t>
  </si>
  <si>
    <t>0,250*1,500</t>
  </si>
  <si>
    <t>1500*360*3*4</t>
  </si>
  <si>
    <t>1,5х0,36 м</t>
  </si>
  <si>
    <t>1500*360*4*4</t>
  </si>
  <si>
    <t>0,360*1,500</t>
  </si>
  <si>
    <t>Электроды</t>
  </si>
  <si>
    <t>Вес 1 пачки</t>
  </si>
  <si>
    <t>Стоимость пачки</t>
  </si>
  <si>
    <t>АНО d 2,5</t>
  </si>
  <si>
    <t>1 кг</t>
  </si>
  <si>
    <t>АНО d 3</t>
  </si>
  <si>
    <t>5 кг</t>
  </si>
  <si>
    <t>АНО d 4</t>
  </si>
  <si>
    <t>ЦЧ d 4 (по сварке чугуна)</t>
  </si>
  <si>
    <t xml:space="preserve">В СВЯЗИ С ПОСТОЯННЫМ ДВИЖЕНИЕМ ТМЦ НА СКЛАДЕ, ПОСЛЕ ОПЛАТЫ, </t>
  </si>
  <si>
    <t>ПРОСЬБА УТОЧНЯТЬ НАЛИЧИЕ ТОВАРА У ВАШЕГО МЕНЕДЖЕРА</t>
  </si>
  <si>
    <t>Прайс-лист не является публичной офертой</t>
  </si>
  <si>
    <t>Почтовый адрес:</t>
  </si>
  <si>
    <t>357532, г. Пятигорск, Лермонтовский разъезд, 15</t>
  </si>
  <si>
    <t>Телефон:</t>
  </si>
  <si>
    <t>Тел.: 8 (8793) 32-25-14, 32-84-61</t>
  </si>
  <si>
    <t>Факс:</t>
  </si>
  <si>
    <r>
      <t>Часы работы:</t>
    </r>
    <r>
      <rPr>
        <sz val="14"/>
        <rFont val="Arial Cyr"/>
        <family val="2"/>
      </rPr>
      <t xml:space="preserve">   </t>
    </r>
    <r>
      <rPr>
        <i/>
        <sz val="14"/>
        <rFont val="Arial Cyr"/>
        <family val="2"/>
      </rPr>
      <t xml:space="preserve">Выписка счетов - </t>
    </r>
    <r>
      <rPr>
        <b/>
        <i/>
        <sz val="14"/>
        <rFont val="Arial Cyr"/>
        <family val="2"/>
      </rPr>
      <t xml:space="preserve">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- 17 </t>
    </r>
    <r>
      <rPr>
        <b/>
        <i/>
        <vertAlign val="superscript"/>
        <sz val="14"/>
        <rFont val="Arial Cyr"/>
        <family val="2"/>
      </rPr>
      <t xml:space="preserve">00           </t>
    </r>
    <r>
      <rPr>
        <i/>
        <sz val="14"/>
        <rFont val="Arial Cyr"/>
        <family val="2"/>
      </rPr>
      <t>Отпуск   товара -</t>
    </r>
    <r>
      <rPr>
        <b/>
        <i/>
        <sz val="14"/>
        <rFont val="Arial Cyr"/>
        <family val="2"/>
      </rPr>
      <t xml:space="preserve"> 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- 17 </t>
    </r>
    <r>
      <rPr>
        <b/>
        <i/>
        <vertAlign val="superscript"/>
        <sz val="14"/>
        <rFont val="Arial Cyr"/>
        <family val="2"/>
      </rPr>
      <t xml:space="preserve">00                                                         </t>
    </r>
    <r>
      <rPr>
        <i/>
        <sz val="14"/>
        <rFont val="Arial Cyr"/>
        <family val="2"/>
      </rPr>
      <t xml:space="preserve">       Суббота - </t>
    </r>
    <r>
      <rPr>
        <b/>
        <i/>
        <sz val="14"/>
        <rFont val="Arial Cyr"/>
        <family val="2"/>
      </rPr>
      <t xml:space="preserve">08 </t>
    </r>
    <r>
      <rPr>
        <b/>
        <i/>
        <vertAlign val="superscript"/>
        <sz val="14"/>
        <rFont val="Arial Cyr"/>
        <family val="2"/>
      </rPr>
      <t>00</t>
    </r>
    <r>
      <rPr>
        <b/>
        <i/>
        <sz val="14"/>
        <rFont val="Arial Cyr"/>
        <family val="2"/>
      </rPr>
      <t xml:space="preserve"> - 14 </t>
    </r>
    <r>
      <rPr>
        <b/>
        <i/>
        <vertAlign val="superscript"/>
        <sz val="14"/>
        <rFont val="Arial Cyr"/>
        <family val="2"/>
      </rPr>
      <t>00</t>
    </r>
  </si>
  <si>
    <r>
      <t>Товар соответствует:</t>
    </r>
    <r>
      <rPr>
        <sz val="10"/>
        <rFont val="Arial Cyr"/>
        <family val="2"/>
      </rPr>
      <t xml:space="preserve"> </t>
    </r>
  </si>
  <si>
    <t>Государственным стандартам, действующим в РФ, либо имеет серти-</t>
  </si>
  <si>
    <t>фикат качества.</t>
  </si>
  <si>
    <t>Отгрузка товара:</t>
  </si>
  <si>
    <r>
      <t>П</t>
    </r>
    <r>
      <rPr>
        <sz val="10"/>
        <rFont val="Arial Cyr"/>
        <family val="2"/>
      </rPr>
      <t>огрузка в открытый транспорт производится бесплатно.</t>
    </r>
  </si>
  <si>
    <r>
      <t>Д</t>
    </r>
    <r>
      <rPr>
        <sz val="10"/>
        <rFont val="Arial Cyr"/>
        <family val="2"/>
      </rPr>
      <t xml:space="preserve">оставка товара населению автотранспортом, </t>
    </r>
  </si>
  <si>
    <t>с предоставлением пирамиды для перевозки стекла.</t>
  </si>
  <si>
    <r>
      <t>Форма оплаты:</t>
    </r>
    <r>
      <rPr>
        <sz val="10"/>
        <rFont val="Arial Cyr"/>
        <family val="2"/>
      </rPr>
      <t xml:space="preserve"> </t>
    </r>
  </si>
  <si>
    <t>Безналичный и наличный расчет. Все цены указаны с учетом НДС.</t>
  </si>
  <si>
    <t>Оптовым покупателям предоставляется скидка</t>
  </si>
  <si>
    <t>Цена розничная     (руб.коп.)</t>
  </si>
  <si>
    <t>Цена оптовая       (руб.коп.)</t>
  </si>
  <si>
    <t>Марка</t>
  </si>
  <si>
    <t>Размер</t>
  </si>
  <si>
    <t>Код</t>
  </si>
  <si>
    <t>Завод изготовитель</t>
  </si>
  <si>
    <t>не мерное</t>
  </si>
  <si>
    <t>мерное</t>
  </si>
  <si>
    <t>СТЕКОЛЬНЫЙ ЦЕХ</t>
  </si>
  <si>
    <t>Стекло 2,1 мм</t>
  </si>
  <si>
    <t>М-1</t>
  </si>
  <si>
    <t>1810х1500</t>
  </si>
  <si>
    <t>Стекло 4-х мм</t>
  </si>
  <si>
    <t>2550х1605</t>
  </si>
  <si>
    <t>Стекло 5-ти мм</t>
  </si>
  <si>
    <t>2550х1605  2600х1800</t>
  </si>
  <si>
    <t>.00000000308, М1, 5 мм</t>
  </si>
  <si>
    <t>Стекло 6-ти мм</t>
  </si>
  <si>
    <t>ст М1, 6 мм</t>
  </si>
  <si>
    <t>Стекло 8-и мм</t>
  </si>
  <si>
    <t>1605х2550</t>
  </si>
  <si>
    <t>БМ 1 8 мм</t>
  </si>
  <si>
    <t>Стекло 8-и мм ТЧ</t>
  </si>
  <si>
    <t>М-3</t>
  </si>
  <si>
    <t>2500х1600</t>
  </si>
  <si>
    <t>ТБСП Т3 8мм</t>
  </si>
  <si>
    <t>Стекло 10-ти мм</t>
  </si>
  <si>
    <t>.00000000556</t>
  </si>
  <si>
    <t>Стекло 4-х мм СТЗБ</t>
  </si>
  <si>
    <t>ТБ-3 Т1 4-х мм</t>
  </si>
  <si>
    <t>Стекло узорчатое "Дельта" (бронза) укр.</t>
  </si>
  <si>
    <t>-</t>
  </si>
  <si>
    <t>1800х2100</t>
  </si>
  <si>
    <t>.00000000264</t>
  </si>
  <si>
    <t>Стекло узорчатое "Диамант" белый</t>
  </si>
  <si>
    <t>2000х1500</t>
  </si>
  <si>
    <t>00000000087</t>
  </si>
  <si>
    <t>Стекло 4-х мм синее</t>
  </si>
  <si>
    <t>.00000000716</t>
  </si>
  <si>
    <t>Стекло 4-х мм желтое</t>
  </si>
  <si>
    <t>.00000000720</t>
  </si>
  <si>
    <t>Стекло узорчатое Атлант</t>
  </si>
  <si>
    <t>.00000000139</t>
  </si>
  <si>
    <t>Стекло узорчатое бесцветное Шале, Зима, Плавни</t>
  </si>
  <si>
    <t>2250х1605</t>
  </si>
  <si>
    <t xml:space="preserve"> 30000003506,30000004163, 00000000552, 30000002947, 00000000632, 00000000701</t>
  </si>
  <si>
    <t>Стекло узорчатое бронзовое Острова, Шале, Плавни, Гранит</t>
  </si>
  <si>
    <t>30000002953, 00000001143, 00000000810, 00000000862, 00000000816,  00000000549, 00002972,  00000001299</t>
  </si>
  <si>
    <t>Стекло "Мателюкс" (Сатин)</t>
  </si>
  <si>
    <t>Стекло узорчатое "Кризет" тон.</t>
  </si>
  <si>
    <t>1600х2100</t>
  </si>
  <si>
    <t>.00000000371</t>
  </si>
  <si>
    <t>Стекло узорчатое "Кризет" светлое</t>
  </si>
  <si>
    <t>2100х1600</t>
  </si>
  <si>
    <t>.00000000207</t>
  </si>
  <si>
    <t>Стекло узорчатое б/ц "Дельта"</t>
  </si>
  <si>
    <t>.00000000450</t>
  </si>
  <si>
    <t>Зеркало бронза 4-х мм</t>
  </si>
  <si>
    <t>2750х1605</t>
  </si>
  <si>
    <t>.00000000049</t>
  </si>
  <si>
    <t>00000000049</t>
  </si>
  <si>
    <t>Зеркало  4-х мм "Бор"</t>
  </si>
  <si>
    <t>2550х1605   3210х2550</t>
  </si>
  <si>
    <t>.00000000514, 00000000647, 00000000647</t>
  </si>
  <si>
    <t>Аренда пирамиды для перевозки стекла</t>
  </si>
  <si>
    <t>500,00 сутки</t>
  </si>
  <si>
    <r>
      <t>Часы работы:</t>
    </r>
    <r>
      <rPr>
        <sz val="11"/>
        <rFont val="Arial Cyr"/>
        <family val="2"/>
      </rPr>
      <t xml:space="preserve"> </t>
    </r>
    <r>
      <rPr>
        <i/>
        <sz val="11"/>
        <rFont val="Arial Cyr"/>
        <family val="2"/>
      </rPr>
      <t xml:space="preserve">Выписка счетов - </t>
    </r>
    <r>
      <rPr>
        <b/>
        <i/>
        <sz val="11"/>
        <rFont val="Arial Cyr"/>
        <family val="2"/>
      </rPr>
      <t xml:space="preserve">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- 17 </t>
    </r>
    <r>
      <rPr>
        <b/>
        <i/>
        <vertAlign val="superscript"/>
        <sz val="11"/>
        <rFont val="Arial Cyr"/>
        <family val="2"/>
      </rPr>
      <t xml:space="preserve">00                                                                                                                    </t>
    </r>
    <r>
      <rPr>
        <i/>
        <sz val="11"/>
        <rFont val="Arial Cyr"/>
        <family val="2"/>
      </rPr>
      <t>Отпуск   товара -</t>
    </r>
    <r>
      <rPr>
        <b/>
        <i/>
        <sz val="11"/>
        <rFont val="Arial Cyr"/>
        <family val="2"/>
      </rPr>
      <t xml:space="preserve"> 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- 17 </t>
    </r>
    <r>
      <rPr>
        <b/>
        <i/>
        <vertAlign val="superscript"/>
        <sz val="11"/>
        <rFont val="Arial Cyr"/>
        <family val="2"/>
      </rPr>
      <t xml:space="preserve">00                                                                                                                                                                       </t>
    </r>
    <r>
      <rPr>
        <i/>
        <sz val="11"/>
        <rFont val="Arial Cyr"/>
        <family val="2"/>
      </rPr>
      <t>Суббота -</t>
    </r>
    <r>
      <rPr>
        <b/>
        <i/>
        <sz val="11"/>
        <rFont val="Arial Cyr"/>
        <family val="2"/>
      </rPr>
      <t xml:space="preserve">   08 </t>
    </r>
    <r>
      <rPr>
        <b/>
        <i/>
        <vertAlign val="superscript"/>
        <sz val="11"/>
        <rFont val="Arial Cyr"/>
        <family val="2"/>
      </rPr>
      <t>00</t>
    </r>
    <r>
      <rPr>
        <b/>
        <i/>
        <sz val="11"/>
        <rFont val="Arial Cyr"/>
        <family val="2"/>
      </rPr>
      <t xml:space="preserve"> - 16 </t>
    </r>
    <r>
      <rPr>
        <b/>
        <i/>
        <vertAlign val="superscript"/>
        <sz val="11"/>
        <rFont val="Arial Cyr"/>
        <family val="2"/>
      </rPr>
      <t>00</t>
    </r>
  </si>
  <si>
    <t>ЦЕНА В ПРАЙС-ЛИСТЕ УКАЗАНА НА УСЛОВИЯХ 100% ПРЕДВАРИТЕЛЬНОЙ ОПЛАТЫ.   Цены действительны в течение одного календарного дня</t>
  </si>
  <si>
    <r>
      <t>Товар соответствует:</t>
    </r>
    <r>
      <rPr>
        <sz val="6"/>
        <rFont val="Arial Cyr"/>
        <family val="2"/>
      </rPr>
      <t xml:space="preserve"> </t>
    </r>
    <r>
      <rPr>
        <b/>
        <sz val="6"/>
        <rFont val="Arial Cyr"/>
        <family val="2"/>
      </rPr>
      <t>Г</t>
    </r>
    <r>
      <rPr>
        <sz val="6"/>
        <rFont val="Arial Cyr"/>
        <family val="2"/>
      </rPr>
      <t>осударственным стандартам, действующим в РФ, имеет сертификат качества.</t>
    </r>
  </si>
  <si>
    <r>
      <t>Отгрузка:</t>
    </r>
    <r>
      <rPr>
        <sz val="6"/>
        <rFont val="Arial Cyr"/>
        <family val="2"/>
      </rPr>
      <t xml:space="preserve"> </t>
    </r>
  </si>
  <si>
    <t>Производится ЭЛЕКТРОННЫМИ ВЕСАМИ по заводскому и теоретическому весу.</t>
  </si>
  <si>
    <r>
      <t>П</t>
    </r>
    <r>
      <rPr>
        <sz val="6"/>
        <rFont val="Arial Cyr"/>
        <family val="2"/>
      </rPr>
      <t>огрузка в открытый транспорт производится бесплатно.</t>
    </r>
  </si>
  <si>
    <r>
      <t>П</t>
    </r>
    <r>
      <rPr>
        <sz val="6"/>
        <rFont val="Arial Cyr"/>
        <family val="2"/>
      </rPr>
      <t>огрузка в закрытый кузов производится вручную - 300 руб/тн.</t>
    </r>
  </si>
  <si>
    <r>
      <t xml:space="preserve">Производим </t>
    </r>
    <r>
      <rPr>
        <b/>
        <sz val="6"/>
        <rFont val="Arial Cyr"/>
        <family val="2"/>
      </rPr>
      <t>ДОСТАВКУ</t>
    </r>
    <r>
      <rPr>
        <sz val="6"/>
        <rFont val="Arial Cyr"/>
        <family val="2"/>
      </rPr>
      <t xml:space="preserve"> металла от 5 тонн автотранспортом - 1500 </t>
    </r>
    <r>
      <rPr>
        <b/>
        <sz val="6"/>
        <rFont val="Arial Cyr"/>
        <family val="2"/>
      </rPr>
      <t>руб/час.</t>
    </r>
  </si>
  <si>
    <t>Вывоз по СРЕДАМ и ЧЕТВЕРГАМ.</t>
  </si>
  <si>
    <t>Действует индивидуальная и накопительная система скидок.</t>
  </si>
  <si>
    <t>Розничным покупателям в субботу предоставляется скидка 2,0 %</t>
  </si>
  <si>
    <t>Участникам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с понедельника по пятницу.</t>
  </si>
  <si>
    <t>Ед. изм.</t>
  </si>
  <si>
    <t>Цена, руб.</t>
  </si>
  <si>
    <t>Бочата черные ДУ 50</t>
  </si>
  <si>
    <t>Муфта (чугун)</t>
  </si>
  <si>
    <t>Муфта (чугун) ДУ 32</t>
  </si>
  <si>
    <t>Переход 133х 76</t>
  </si>
  <si>
    <t>Переход 133х 89</t>
  </si>
  <si>
    <t>Переход ст.20 159х4,0- 89х3,5</t>
  </si>
  <si>
    <t>Сгон черный</t>
  </si>
  <si>
    <t>Сгон черный ДУ 32</t>
  </si>
  <si>
    <t>Смеситель для ванны NERA  20302.02</t>
  </si>
  <si>
    <t>Задвижка чугунная 31ч6бр D 150</t>
  </si>
  <si>
    <t>Смеситель для кух. мойки NERA  20402.02</t>
  </si>
  <si>
    <t>Контргайка черная ДУ 20</t>
  </si>
  <si>
    <t>Контргайка черная ДУ 25</t>
  </si>
  <si>
    <t>Тройник черный ДУ 15</t>
  </si>
  <si>
    <t>Кран 11Б27П(газ) ДУ 50</t>
  </si>
  <si>
    <t>Фланцы ДУ 40/10</t>
  </si>
  <si>
    <t>Фланцы плоские ДУ 40/10</t>
  </si>
  <si>
    <t>Фланцы плоские приварные 40</t>
  </si>
  <si>
    <t>Предприниматель Новиков О.М.</t>
  </si>
  <si>
    <r>
      <t>Часы работы:</t>
    </r>
    <r>
      <rPr>
        <b/>
        <sz val="12"/>
        <rFont val="Arial Cyr"/>
        <family val="2"/>
      </rPr>
      <t xml:space="preserve">    </t>
    </r>
    <r>
      <rPr>
        <sz val="12"/>
        <rFont val="Arial Cyr"/>
        <family val="2"/>
      </rPr>
      <t xml:space="preserve"> </t>
    </r>
    <r>
      <rPr>
        <i/>
        <sz val="12"/>
        <rFont val="Arial Cyr"/>
        <family val="2"/>
      </rPr>
      <t xml:space="preserve">Выписка счетов - </t>
    </r>
    <r>
      <rPr>
        <b/>
        <i/>
        <sz val="12"/>
        <rFont val="Arial Cyr"/>
        <family val="2"/>
      </rPr>
      <t xml:space="preserve">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- 17 </t>
    </r>
    <r>
      <rPr>
        <b/>
        <i/>
        <vertAlign val="superscript"/>
        <sz val="12"/>
        <rFont val="Arial Cyr"/>
        <family val="2"/>
      </rPr>
      <t xml:space="preserve">00                                                            </t>
    </r>
    <r>
      <rPr>
        <i/>
        <sz val="12"/>
        <rFont val="Arial Cyr"/>
        <family val="2"/>
      </rPr>
      <t>Отпуск   товара -</t>
    </r>
    <r>
      <rPr>
        <b/>
        <i/>
        <sz val="12"/>
        <rFont val="Arial Cyr"/>
        <family val="2"/>
      </rPr>
      <t xml:space="preserve"> 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- 17 </t>
    </r>
    <r>
      <rPr>
        <b/>
        <i/>
        <vertAlign val="superscript"/>
        <sz val="12"/>
        <rFont val="Arial Cyr"/>
        <family val="2"/>
      </rPr>
      <t xml:space="preserve">00                                                                                            </t>
    </r>
    <r>
      <rPr>
        <i/>
        <sz val="12"/>
        <rFont val="Arial Cyr"/>
        <family val="2"/>
      </rPr>
      <t>Суббота -</t>
    </r>
    <r>
      <rPr>
        <b/>
        <i/>
        <sz val="12"/>
        <rFont val="Arial Cyr"/>
        <family val="2"/>
      </rPr>
      <t xml:space="preserve">   08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- 16 </t>
    </r>
    <r>
      <rPr>
        <b/>
        <i/>
        <vertAlign val="superscript"/>
        <sz val="12"/>
        <rFont val="Arial Cyr"/>
        <family val="2"/>
      </rPr>
      <t>00</t>
    </r>
    <r>
      <rPr>
        <b/>
        <i/>
        <sz val="12"/>
        <rFont val="Arial Cyr"/>
        <family val="2"/>
      </rPr>
      <t xml:space="preserve">                                                        </t>
    </r>
  </si>
  <si>
    <t>Просим занести Ваши предложения по улучшению качества</t>
  </si>
  <si>
    <t>обслуживания  в  книгу  жалоб и предложений</t>
  </si>
  <si>
    <r>
      <t>Товар соответствует:</t>
    </r>
    <r>
      <rPr>
        <sz val="10"/>
        <rFont val="Arial Cyr"/>
        <family val="2"/>
      </rPr>
      <t xml:space="preserve"> Государственным стандартам, действующим в РФ, имеет сертификат качества.</t>
    </r>
  </si>
  <si>
    <t xml:space="preserve">Отгрузка: </t>
  </si>
  <si>
    <t>Погрузка в открытый транспорт производится бесплатно.</t>
  </si>
  <si>
    <t>Погрузка в закрытый кузов производится вручную - 1500 руб/тн.</t>
  </si>
  <si>
    <t>Производим ДОСТАВКУ металла от 15 тонн автотранспортом - 1500 руб/час.</t>
  </si>
  <si>
    <t>Услуги:</t>
  </si>
  <si>
    <t>Производим резка металла в размер.</t>
  </si>
  <si>
    <t>Производим арочный прокат труб.</t>
  </si>
  <si>
    <t>Действует индивидуальная и накопительная система скидок. При оплате банковскими картами товар выписывается только по розничной цене.</t>
  </si>
  <si>
    <t>В будние дни при покупке от 100 кг предоставляется скидка 1 %, от 500 кг скидка 2 %</t>
  </si>
  <si>
    <t>Сдай металлолом и получи дополнительную скидку 1,0 %</t>
  </si>
  <si>
    <t>Участникам военных действий, сотрудникам правоохранительных органов,пенсионерам и инвалидам предоставляется скидка в размере 2,0 % при предъявлении удостоверения (справки) с понедельника по пятницу.</t>
  </si>
  <si>
    <t xml:space="preserve">Изготовление: </t>
  </si>
  <si>
    <t>Дверей, ворот, решеток, оград, емкостей и арматурных каркасов по заказу.</t>
  </si>
  <si>
    <r>
      <t>Цена розничная, 1 пог. метр, (</t>
    </r>
    <r>
      <rPr>
        <sz val="8"/>
        <rFont val="Arial Cyr"/>
        <family val="2"/>
      </rPr>
      <t>руб.)</t>
    </r>
  </si>
  <si>
    <r>
      <t>Вес 1</t>
    </r>
    <r>
      <rPr>
        <b/>
        <i/>
        <sz val="10"/>
        <rFont val="Arial Cyr"/>
        <family val="2"/>
      </rPr>
      <t xml:space="preserve"> п/м,  1 шт</t>
    </r>
  </si>
  <si>
    <t>п/м</t>
  </si>
  <si>
    <t>лист</t>
  </si>
  <si>
    <t>Цена от 200 пог. Метров, (руб.)</t>
  </si>
  <si>
    <t>Цена оптовая от 5.0 тн, 1 пог. метр, (руб.)</t>
  </si>
  <si>
    <t xml:space="preserve"> 6,00 м,9,00 м</t>
  </si>
  <si>
    <t>7,85 м,6,00 м</t>
  </si>
  <si>
    <t xml:space="preserve"> 7,85 м 6,00 м</t>
  </si>
  <si>
    <t>6,00 м 7,85 м</t>
  </si>
  <si>
    <t>7,85 м, 6,00 м</t>
  </si>
  <si>
    <t>9,40 м,12,00 м</t>
  </si>
  <si>
    <t>9,50 м,10,50 м</t>
  </si>
  <si>
    <t>11.00 м, 12,00 м</t>
  </si>
  <si>
    <t>6,00 м,11,00 м</t>
  </si>
  <si>
    <t>11,00 м ,12,00 м</t>
  </si>
  <si>
    <t xml:space="preserve">   11,00 м</t>
  </si>
  <si>
    <t xml:space="preserve"> 11,00 м</t>
  </si>
  <si>
    <t>оцинкованная 108х4,0 мм</t>
  </si>
  <si>
    <t>6,00 м,11,60 м, немерная</t>
  </si>
  <si>
    <t>11,70 м</t>
  </si>
  <si>
    <t>219х6,0 мм</t>
  </si>
  <si>
    <t>273х7,0 мм</t>
  </si>
  <si>
    <t>325х6,0 мм</t>
  </si>
  <si>
    <t>б/у 426х6,0 мм</t>
  </si>
  <si>
    <t>11,25 м</t>
  </si>
  <si>
    <t>отвод стальной 219х6</t>
  </si>
  <si>
    <t>Контргайка 20</t>
  </si>
  <si>
    <t>Контргайка стальная  25</t>
  </si>
  <si>
    <t>Переход 89х3,5 - 57х3</t>
  </si>
  <si>
    <t>Угольник 0 32 черный</t>
  </si>
  <si>
    <t>Фланцы 50*10</t>
  </si>
  <si>
    <t>80х80х2,5 мм</t>
  </si>
  <si>
    <t xml:space="preserve">  12,00 м</t>
  </si>
  <si>
    <t>12,00 м, 6,00 м</t>
  </si>
  <si>
    <t>12,00 м,6,00 м</t>
  </si>
  <si>
    <t xml:space="preserve"> 12,00 м, 6,00 м</t>
  </si>
  <si>
    <t xml:space="preserve"> 6,00 м </t>
  </si>
  <si>
    <t>5,90 м,6,00 м</t>
  </si>
  <si>
    <t xml:space="preserve"> 5,85 м,6,00 м,5,95 м</t>
  </si>
  <si>
    <t xml:space="preserve">6,00 м </t>
  </si>
  <si>
    <t>1000х3200</t>
  </si>
  <si>
    <t xml:space="preserve">11,75 м </t>
  </si>
  <si>
    <t xml:space="preserve"> 6,00 м, 6,60 м</t>
  </si>
  <si>
    <t>6,60 м, 5,90 м,11,75 м</t>
  </si>
  <si>
    <t>11,75 м, 12,00 м</t>
  </si>
  <si>
    <t>№16 У</t>
  </si>
  <si>
    <t>60,00 п/м</t>
  </si>
  <si>
    <t>50,00 п/м</t>
  </si>
  <si>
    <t>ЦЕНА В ПРАЙС-ЛИСТЕ УКАЗАНА НА УСЛОВИЯХ 100% ПРЕДВАРИТЕЛЬНОЙ ОПЛАТЫ. Цены действительны в течение одного календарного дня.</t>
  </si>
  <si>
    <t>7,85 м</t>
  </si>
  <si>
    <t>7,85 м,9,50 м</t>
  </si>
  <si>
    <t>9,50 м, 12,00 м</t>
  </si>
  <si>
    <t>2.5 ВР-1 150/150</t>
  </si>
  <si>
    <t>3.5 ВР-1 150/150</t>
  </si>
  <si>
    <t>2.5 ВР-1 100/100</t>
  </si>
  <si>
    <t>3.5 ВР-1 100/100</t>
  </si>
  <si>
    <t>4.5 ВР-1 100/100</t>
  </si>
  <si>
    <t>1500х3000</t>
  </si>
  <si>
    <r>
      <t xml:space="preserve">Тел./факс: 8 (8793) 32-63-45, 32-39-51                                                             </t>
    </r>
    <r>
      <rPr>
        <b/>
        <sz val="10"/>
        <rFont val="Arial Cyr"/>
        <family val="2"/>
      </rPr>
      <t>http://www.uptk-torg.ru                                                          E-mail: uptkpt@yandex.ru</t>
    </r>
  </si>
  <si>
    <t xml:space="preserve">отвод  33,7 (ДУ 25) шовный кз 90гр Дн </t>
  </si>
  <si>
    <t xml:space="preserve">отвод 108х3,0 (3,5)  (ДУ 100) шовный кз 90гр Дн </t>
  </si>
  <si>
    <t>5х45х45 мм</t>
  </si>
  <si>
    <t>4.5 ВР-1 150/150</t>
  </si>
  <si>
    <t>25*50*1,4</t>
  </si>
  <si>
    <t>1000х2700</t>
  </si>
  <si>
    <t>1.5х2 м</t>
  </si>
  <si>
    <t>1000х2250</t>
  </si>
  <si>
    <t>1200х3200</t>
  </si>
  <si>
    <t>1000х2500</t>
  </si>
  <si>
    <t>07.05.2024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</si>
</sst>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,&quot;Sk &quot;;\-#,##0,&quot;Sk &quot;;&quot; - Sk &quot;;@\ "/>
    <numFmt numFmtId="175" formatCode="#,##0.0,;\(#,##0.0\)"/>
    <numFmt numFmtId="176" formatCode="&quot; $&quot;#,##0.0,;&quot; $(&quot;#,##0.0\);&quot; $- &quot;;@\ "/>
    <numFmt numFmtId="177" formatCode="#,##0.00,&quot;Sk&quot;;\-#,##0.00,&quot;Sk&quot;"/>
    <numFmt numFmtId="178" formatCode="#,##0.00,&quot;Sk&quot;;[Red]\-#,##0.00,&quot;Sk&quot;"/>
    <numFmt numFmtId="179" formatCode="&quot; $ &quot;#,##0.00,;&quot;-$ &quot;#,##0.00,;&quot; $ -&quot;#,;@\ "/>
    <numFmt numFmtId="180" formatCode="#,##0.00,&quot;DM&quot;;\-#,##0.00,&quot;DM&quot;"/>
    <numFmt numFmtId="181" formatCode="#,##0,;\-#,##0,;&quot; - &quot;;@\ "/>
    <numFmt numFmtId="182" formatCode="#,##0.00,;\-#,##0.00,;&quot; -&quot;#,;@\ "/>
    <numFmt numFmtId="183" formatCode="#,##0,&quot;     &quot;;\-#,##0,&quot;     &quot;;&quot; -      &quot;;@\ "/>
    <numFmt numFmtId="184" formatCode="#,##0.00,&quot;     &quot;;\-#,##0.00,&quot;     &quot;;&quot; -&quot;#&quot;      &quot;;@\ "/>
    <numFmt numFmtId="185" formatCode="#,##0.00,&quot;Sk &quot;;\-#,##0.00,&quot;Sk &quot;;&quot; -&quot;#&quot; Sk &quot;;@\ "/>
    <numFmt numFmtId="186" formatCode="#,##0,&quot;Kи &quot;;\-#,##0,&quot;Kи &quot;;&quot; - Kи &quot;;@\ "/>
    <numFmt numFmtId="187" formatCode="0.0"/>
    <numFmt numFmtId="188" formatCode="\$#,##0.0"/>
    <numFmt numFmtId="189" formatCode="#,##0,&quot;    &quot;;\-#,##0,&quot;    &quot;;&quot; -     &quot;;@\ "/>
    <numFmt numFmtId="190" formatCode="#,##0.00,&quot;    &quot;;\-#,##0.00,&quot;    &quot;;&quot; -&quot;#&quot;     &quot;;@\ "/>
    <numFmt numFmtId="191" formatCode="0.000"/>
    <numFmt numFmtId="192" formatCode="0.00000"/>
    <numFmt numFmtId="193" formatCode="0.0000"/>
  </numFmts>
  <fonts count="128">
    <font>
      <sz val="8"/>
      <name val="Arial"/>
      <family val="2"/>
    </font>
    <font>
      <sz val="10"/>
      <name val="Arial"/>
      <family val="0"/>
    </font>
    <font>
      <sz val="8"/>
      <name val="PragmaticaTT"/>
      <family val="0"/>
    </font>
    <font>
      <sz val="10"/>
      <name val="Arial Cyr"/>
      <family val="2"/>
    </font>
    <font>
      <b/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"/>
      <color indexed="8"/>
      <name val="Courier New"/>
      <family val="3"/>
    </font>
    <font>
      <b/>
      <u val="single"/>
      <sz val="1"/>
      <color indexed="8"/>
      <name val="Courier New"/>
      <family val="3"/>
    </font>
    <font>
      <u val="single"/>
      <sz val="1"/>
      <color indexed="8"/>
      <name val="Courier New"/>
      <family val="3"/>
    </font>
    <font>
      <sz val="1"/>
      <color indexed="8"/>
      <name val="Courier New"/>
      <family val="3"/>
    </font>
    <font>
      <b/>
      <i/>
      <sz val="1"/>
      <color indexed="8"/>
      <name val="Courier New"/>
      <family val="3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2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u val="single"/>
      <sz val="15"/>
      <name val="Arial Cyr"/>
      <family val="2"/>
    </font>
    <font>
      <sz val="15"/>
      <name val="Arial Cyr"/>
      <family val="2"/>
    </font>
    <font>
      <i/>
      <sz val="15"/>
      <name val="Arial Cyr"/>
      <family val="2"/>
    </font>
    <font>
      <b/>
      <i/>
      <sz val="15"/>
      <name val="Arial Cyr"/>
      <family val="2"/>
    </font>
    <font>
      <b/>
      <i/>
      <vertAlign val="superscript"/>
      <sz val="15"/>
      <name val="Arial Cyr"/>
      <family val="2"/>
    </font>
    <font>
      <b/>
      <u val="single"/>
      <sz val="20"/>
      <name val="Arial Cyr"/>
      <family val="2"/>
    </font>
    <font>
      <b/>
      <sz val="9.3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Lucida Sans Unicode"/>
      <family val="2"/>
    </font>
    <font>
      <b/>
      <u val="single"/>
      <sz val="11"/>
      <name val="Arial Cyr"/>
      <family val="2"/>
    </font>
    <font>
      <sz val="12"/>
      <name val="Arial Cyr"/>
      <family val="2"/>
    </font>
    <font>
      <b/>
      <sz val="10"/>
      <name val="Lucida Sans Unicode"/>
      <family val="2"/>
    </font>
    <font>
      <b/>
      <sz val="14"/>
      <name val="Arial Cyr"/>
      <family val="2"/>
    </font>
    <font>
      <b/>
      <i/>
      <u val="single"/>
      <sz val="10"/>
      <name val="Arial Black"/>
      <family val="2"/>
    </font>
    <font>
      <b/>
      <sz val="9"/>
      <name val="Arial Cyr"/>
      <family val="2"/>
    </font>
    <font>
      <b/>
      <u val="single"/>
      <sz val="14"/>
      <name val="Arial Cyr"/>
      <family val="2"/>
    </font>
    <font>
      <u val="single"/>
      <sz val="10"/>
      <name val="Arial Cyr"/>
      <family val="2"/>
    </font>
    <font>
      <b/>
      <i/>
      <sz val="16"/>
      <name val="Bookman Old Style"/>
      <family val="1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i/>
      <sz val="16"/>
      <name val="Arial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Lucida Sans Unicode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 Cyr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i/>
      <sz val="16"/>
      <color indexed="8"/>
      <name val="Arial"/>
      <family val="2"/>
    </font>
    <font>
      <b/>
      <i/>
      <sz val="16"/>
      <name val="Arial Cyr"/>
      <family val="2"/>
    </font>
    <font>
      <b/>
      <i/>
      <sz val="16"/>
      <color indexed="8"/>
      <name val="Arial Cyr"/>
      <family val="2"/>
    </font>
    <font>
      <sz val="11"/>
      <color indexed="63"/>
      <name val="Arial Cyr"/>
      <family val="2"/>
    </font>
    <font>
      <sz val="10.5"/>
      <name val="Arial Cyr"/>
      <family val="2"/>
    </font>
    <font>
      <sz val="10.5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"/>
      <family val="2"/>
    </font>
    <font>
      <b/>
      <sz val="16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i/>
      <vertAlign val="superscript"/>
      <sz val="14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i/>
      <sz val="11"/>
      <name val="Arial Cyr"/>
      <family val="2"/>
    </font>
    <font>
      <b/>
      <i/>
      <vertAlign val="superscript"/>
      <sz val="11"/>
      <name val="Arial Cyr"/>
      <family val="2"/>
    </font>
    <font>
      <b/>
      <u val="single"/>
      <sz val="7"/>
      <name val="Arial Cyr"/>
      <family val="2"/>
    </font>
    <font>
      <b/>
      <i/>
      <sz val="12"/>
      <name val="Arial Cyr"/>
      <family val="2"/>
    </font>
    <font>
      <b/>
      <sz val="6"/>
      <name val="Arial Cyr"/>
      <family val="2"/>
    </font>
    <font>
      <b/>
      <u val="single"/>
      <sz val="6"/>
      <name val="Arial Cyr"/>
      <family val="2"/>
    </font>
    <font>
      <sz val="6"/>
      <name val="Arial Cyr"/>
      <family val="2"/>
    </font>
    <font>
      <b/>
      <i/>
      <sz val="6"/>
      <name val="Arial Cyr"/>
      <family val="2"/>
    </font>
    <font>
      <b/>
      <sz val="6"/>
      <name val="Lucida Sans Unicode"/>
      <family val="2"/>
    </font>
    <font>
      <b/>
      <i/>
      <u val="single"/>
      <sz val="6"/>
      <name val="Arial Cyr"/>
      <family val="2"/>
    </font>
    <font>
      <u val="single"/>
      <sz val="6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20"/>
      <name val="Arial CYR"/>
      <family val="2"/>
    </font>
    <font>
      <b/>
      <u val="single"/>
      <sz val="12"/>
      <name val="Arial Cyr"/>
      <family val="2"/>
    </font>
    <font>
      <i/>
      <sz val="12"/>
      <name val="Arial Cyr"/>
      <family val="2"/>
    </font>
    <font>
      <b/>
      <i/>
      <vertAlign val="superscript"/>
      <sz val="12"/>
      <name val="Arial Cyr"/>
      <family val="2"/>
    </font>
    <font>
      <i/>
      <u val="single"/>
      <sz val="10"/>
      <name val="Arial Cyr"/>
      <family val="2"/>
    </font>
    <font>
      <b/>
      <sz val="8"/>
      <name val="Arial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0"/>
      <color indexed="8"/>
      <name val="Lucida Sans Unicode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26"/>
      <color indexed="8"/>
      <name val="Arial Cyr"/>
      <family val="0"/>
    </font>
    <font>
      <i/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Calibri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theme="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Fill="0">
      <alignment vertical="center" wrapText="1"/>
      <protection/>
    </xf>
    <xf numFmtId="174" fontId="3" fillId="0" borderId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8" fillId="9" borderId="2">
      <alignment vertical="center"/>
      <protection/>
    </xf>
    <xf numFmtId="0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9" fillId="0" borderId="0" applyFill="0" applyBorder="0" applyAlignment="0">
      <protection/>
    </xf>
    <xf numFmtId="177" fontId="9" fillId="0" borderId="0" applyFill="0" applyBorder="0" applyAlignment="0">
      <protection/>
    </xf>
    <xf numFmtId="178" fontId="9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3" fillId="0" borderId="0" applyFill="0" applyBorder="0" applyAlignment="0" applyProtection="0"/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ill="0" applyBorder="0" applyAlignment="0" applyProtection="0"/>
    <xf numFmtId="14" fontId="10" fillId="0" borderId="0" applyFill="0" applyBorder="0" applyAlignment="0">
      <protection/>
    </xf>
    <xf numFmtId="0" fontId="1" fillId="0" borderId="0">
      <alignment vertical="top" wrapText="1"/>
      <protection/>
    </xf>
    <xf numFmtId="181" fontId="3" fillId="0" borderId="0" applyFill="0" applyBorder="0" applyAlignment="0" applyProtection="0"/>
    <xf numFmtId="182" fontId="3" fillId="0" borderId="0" applyFill="0" applyBorder="0" applyAlignment="0" applyProtection="0"/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11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1" fontId="18" fillId="0" borderId="0" applyFill="0" applyBorder="0" applyAlignment="0" applyProtection="0"/>
    <xf numFmtId="0" fontId="18" fillId="9" borderId="5">
      <alignment/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18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6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178" fontId="3" fillId="0" borderId="0" applyFill="0" applyBorder="0" applyAlignment="0" applyProtection="0"/>
    <xf numFmtId="180" fontId="3" fillId="0" borderId="0" applyFill="0" applyBorder="0" applyAlignment="0" applyProtection="0"/>
    <xf numFmtId="183" fontId="3" fillId="0" borderId="0" applyFill="0" applyBorder="0" applyAlignment="0" applyProtection="0"/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79" fontId="1" fillId="0" borderId="0" applyFill="0" applyBorder="0" applyAlignment="0">
      <protection/>
    </xf>
    <xf numFmtId="174" fontId="9" fillId="0" borderId="0" applyFill="0" applyBorder="0" applyAlignment="0">
      <protection/>
    </xf>
    <xf numFmtId="175" fontId="1" fillId="0" borderId="0" applyFill="0" applyBorder="0" applyAlignment="0">
      <protection/>
    </xf>
    <xf numFmtId="0" fontId="18" fillId="0" borderId="0">
      <alignment vertical="center"/>
      <protection/>
    </xf>
    <xf numFmtId="49" fontId="3" fillId="0" borderId="0" applyAlignment="0">
      <protection/>
    </xf>
    <xf numFmtId="49" fontId="10" fillId="0" borderId="0" applyFill="0" applyBorder="0" applyAlignment="0">
      <protection/>
    </xf>
    <xf numFmtId="183" fontId="9" fillId="0" borderId="0" applyFill="0" applyBorder="0" applyAlignment="0">
      <protection/>
    </xf>
    <xf numFmtId="185" fontId="9" fillId="0" borderId="0" applyFill="0" applyBorder="0" applyAlignment="0">
      <protection/>
    </xf>
    <xf numFmtId="187" fontId="3" fillId="0" borderId="0" applyFill="0" applyBorder="0" applyAlignment="0" applyProtection="0"/>
    <xf numFmtId="188" fontId="3" fillId="0" borderId="0" applyFill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3" borderId="6" applyNumberFormat="0" applyAlignment="0" applyProtection="0"/>
    <xf numFmtId="0" fontId="21" fillId="9" borderId="7" applyNumberFormat="0" applyAlignment="0" applyProtection="0"/>
    <xf numFmtId="0" fontId="22" fillId="9" borderId="6" applyNumberFormat="0" applyAlignment="0" applyProtection="0"/>
    <xf numFmtId="0" fontId="1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183" fontId="3" fillId="0" borderId="0" applyFill="0" applyBorder="0" applyAlignment="0" applyProtection="0"/>
    <xf numFmtId="184" fontId="3" fillId="0" borderId="0" applyFill="0" applyBorder="0" applyAlignment="0" applyProtection="0"/>
    <xf numFmtId="0" fontId="26" fillId="0" borderId="11" applyNumberFormat="0" applyFill="0" applyAlignment="0" applyProtection="0"/>
    <xf numFmtId="0" fontId="27" fillId="14" borderId="12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2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13" applyNumberFormat="0" applyAlignment="0" applyProtection="0"/>
    <xf numFmtId="9" fontId="1" fillId="0" borderId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189" fontId="3" fillId="0" borderId="0" applyFill="0" applyBorder="0" applyAlignment="0" applyProtection="0"/>
    <xf numFmtId="3" fontId="3" fillId="0" borderId="0" applyFill="0" applyBorder="0" applyAlignment="0" applyProtection="0"/>
    <xf numFmtId="190" fontId="3" fillId="0" borderId="0" applyFill="0" applyBorder="0" applyAlignment="0" applyProtection="0"/>
    <xf numFmtId="0" fontId="0" fillId="0" borderId="1">
      <alignment horizontal="center" vertical="center" wrapText="1"/>
      <protection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7" borderId="0" applyNumberFormat="0" applyBorder="0" applyAlignment="0" applyProtection="0"/>
  </cellStyleXfs>
  <cellXfs count="472">
    <xf numFmtId="0" fontId="0" fillId="0" borderId="0" xfId="0" applyAlignment="1">
      <alignment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4" borderId="0" xfId="0" applyFont="1" applyFill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4" fontId="38" fillId="4" borderId="0" xfId="0" applyNumberFormat="1" applyFont="1" applyFill="1" applyBorder="1" applyAlignment="1" applyProtection="1">
      <alignment horizontal="left"/>
      <protection hidden="1"/>
    </xf>
    <xf numFmtId="14" fontId="39" fillId="4" borderId="0" xfId="0" applyNumberFormat="1" applyFont="1" applyFill="1" applyBorder="1" applyAlignment="1" applyProtection="1">
      <alignment horizontal="center"/>
      <protection hidden="1"/>
    </xf>
    <xf numFmtId="14" fontId="45" fillId="4" borderId="15" xfId="0" applyNumberFormat="1" applyFont="1" applyFill="1" applyBorder="1" applyAlignment="1" applyProtection="1">
      <alignment horizontal="left" vertical="center"/>
      <protection hidden="1"/>
    </xf>
    <xf numFmtId="0" fontId="45" fillId="4" borderId="15" xfId="0" applyFont="1" applyFill="1" applyBorder="1" applyAlignment="1" applyProtection="1">
      <alignment horizontal="left" vertical="center"/>
      <protection hidden="1"/>
    </xf>
    <xf numFmtId="0" fontId="37" fillId="4" borderId="15" xfId="0" applyFont="1" applyFill="1" applyBorder="1" applyAlignment="1" applyProtection="1">
      <alignment horizontal="center" vertical="top"/>
      <protection hidden="1"/>
    </xf>
    <xf numFmtId="0" fontId="37" fillId="4" borderId="15" xfId="0" applyFont="1" applyFill="1" applyBorder="1" applyAlignment="1" applyProtection="1">
      <alignment vertical="center" wrapText="1" shrinkToFit="1"/>
      <protection hidden="1"/>
    </xf>
    <xf numFmtId="0" fontId="35" fillId="4" borderId="0" xfId="0" applyFont="1" applyFill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right" vertical="center" wrapText="1" shrinkToFit="1"/>
      <protection hidden="1"/>
    </xf>
    <xf numFmtId="0" fontId="36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47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/>
      <protection hidden="1"/>
    </xf>
    <xf numFmtId="0" fontId="36" fillId="4" borderId="0" xfId="0" applyFont="1" applyFill="1" applyBorder="1" applyAlignment="1" applyProtection="1">
      <alignment horizontal="left" vertical="top"/>
      <protection hidden="1"/>
    </xf>
    <xf numFmtId="14" fontId="36" fillId="4" borderId="0" xfId="0" applyNumberFormat="1" applyFont="1" applyFill="1" applyAlignment="1" applyProtection="1">
      <alignment horizontal="left" vertical="center"/>
      <protection hidden="1"/>
    </xf>
    <xf numFmtId="14" fontId="3" fillId="4" borderId="0" xfId="0" applyNumberFormat="1" applyFont="1" applyFill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 applyProtection="1">
      <alignment horizontal="left"/>
      <protection hidden="1"/>
    </xf>
    <xf numFmtId="0" fontId="48" fillId="4" borderId="0" xfId="0" applyFont="1" applyFill="1" applyBorder="1" applyAlignment="1" applyProtection="1">
      <alignment horizontal="left" vertical="top"/>
      <protection hidden="1"/>
    </xf>
    <xf numFmtId="0" fontId="49" fillId="4" borderId="0" xfId="0" applyFont="1" applyFill="1" applyBorder="1" applyAlignment="1" applyProtection="1">
      <alignment horizontal="left"/>
      <protection hidden="1"/>
    </xf>
    <xf numFmtId="0" fontId="50" fillId="4" borderId="0" xfId="0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/>
      <protection hidden="1"/>
    </xf>
    <xf numFmtId="0" fontId="51" fillId="4" borderId="0" xfId="0" applyFont="1" applyFill="1" applyBorder="1" applyAlignment="1" applyProtection="1">
      <alignment horizontal="left"/>
      <protection hidden="1"/>
    </xf>
    <xf numFmtId="0" fontId="49" fillId="4" borderId="0" xfId="0" applyFont="1" applyFill="1" applyBorder="1" applyAlignment="1" applyProtection="1">
      <alignment horizontal="left" vertical="top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53" fillId="4" borderId="0" xfId="0" applyFont="1" applyFill="1" applyBorder="1" applyAlignment="1" applyProtection="1">
      <alignment/>
      <protection hidden="1"/>
    </xf>
    <xf numFmtId="0" fontId="50" fillId="4" borderId="0" xfId="0" applyFont="1" applyFill="1" applyBorder="1" applyAlignment="1" applyProtection="1">
      <alignment horizontal="left" vertical="top"/>
      <protection hidden="1"/>
    </xf>
    <xf numFmtId="0" fontId="50" fillId="4" borderId="0" xfId="0" applyFont="1" applyFill="1" applyBorder="1" applyAlignment="1" applyProtection="1">
      <alignment horizontal="center"/>
      <protection hidden="1"/>
    </xf>
    <xf numFmtId="0" fontId="50" fillId="4" borderId="0" xfId="0" applyFont="1" applyFill="1" applyBorder="1" applyAlignment="1" applyProtection="1">
      <alignment horizontal="left"/>
      <protection hidden="1"/>
    </xf>
    <xf numFmtId="0" fontId="54" fillId="4" borderId="0" xfId="0" applyFont="1" applyFill="1" applyBorder="1" applyAlignment="1" applyProtection="1">
      <alignment horizontal="left"/>
      <protection hidden="1"/>
    </xf>
    <xf numFmtId="0" fontId="35" fillId="4" borderId="0" xfId="0" applyFont="1" applyFill="1" applyAlignment="1" applyProtection="1">
      <alignment/>
      <protection hidden="1"/>
    </xf>
    <xf numFmtId="0" fontId="36" fillId="4" borderId="0" xfId="0" applyFont="1" applyFill="1" applyBorder="1" applyAlignment="1" applyProtection="1">
      <alignment horizontal="center"/>
      <protection hidden="1"/>
    </xf>
    <xf numFmtId="0" fontId="38" fillId="9" borderId="16" xfId="0" applyFont="1" applyFill="1" applyBorder="1" applyAlignment="1" applyProtection="1">
      <alignment/>
      <protection hidden="1"/>
    </xf>
    <xf numFmtId="0" fontId="36" fillId="4" borderId="0" xfId="0" applyFont="1" applyFill="1" applyAlignment="1" applyProtection="1">
      <alignment horizontal="left"/>
      <protection hidden="1"/>
    </xf>
    <xf numFmtId="0" fontId="38" fillId="9" borderId="0" xfId="0" applyFont="1" applyFill="1" applyBorder="1" applyAlignment="1" applyProtection="1">
      <alignment/>
      <protection hidden="1"/>
    </xf>
    <xf numFmtId="0" fontId="53" fillId="9" borderId="0" xfId="0" applyFont="1" applyFill="1" applyBorder="1" applyAlignment="1" applyProtection="1">
      <alignment/>
      <protection hidden="1"/>
    </xf>
    <xf numFmtId="0" fontId="53" fillId="9" borderId="17" xfId="0" applyFont="1" applyFill="1" applyBorder="1" applyAlignment="1" applyProtection="1">
      <alignment horizontal="left"/>
      <protection hidden="1"/>
    </xf>
    <xf numFmtId="0" fontId="53" fillId="9" borderId="18" xfId="0" applyFont="1" applyFill="1" applyBorder="1" applyAlignment="1" applyProtection="1">
      <alignment horizontal="left"/>
      <protection hidden="1"/>
    </xf>
    <xf numFmtId="0" fontId="53" fillId="9" borderId="0" xfId="0" applyFont="1" applyFill="1" applyBorder="1" applyAlignment="1" applyProtection="1">
      <alignment horizontal="left"/>
      <protection hidden="1"/>
    </xf>
    <xf numFmtId="0" fontId="57" fillId="4" borderId="0" xfId="0" applyFont="1" applyFill="1" applyAlignment="1" applyProtection="1">
      <alignment/>
      <protection hidden="1"/>
    </xf>
    <xf numFmtId="0" fontId="57" fillId="4" borderId="0" xfId="0" applyFont="1" applyFill="1" applyAlignment="1" applyProtection="1">
      <alignment horizontal="right"/>
      <protection hidden="1"/>
    </xf>
    <xf numFmtId="0" fontId="35" fillId="4" borderId="0" xfId="0" applyFont="1" applyFill="1" applyAlignment="1" applyProtection="1">
      <alignment horizontal="right"/>
      <protection hidden="1"/>
    </xf>
    <xf numFmtId="0" fontId="36" fillId="4" borderId="0" xfId="0" applyFont="1" applyFill="1" applyAlignment="1" applyProtection="1">
      <alignment horizontal="center"/>
      <protection hidden="1"/>
    </xf>
    <xf numFmtId="0" fontId="50" fillId="9" borderId="18" xfId="0" applyFont="1" applyFill="1" applyBorder="1" applyAlignment="1" applyProtection="1">
      <alignment horizontal="left"/>
      <protection hidden="1"/>
    </xf>
    <xf numFmtId="0" fontId="50" fillId="9" borderId="0" xfId="0" applyFont="1" applyFill="1" applyBorder="1" applyAlignment="1" applyProtection="1">
      <alignment horizontal="left"/>
      <protection hidden="1"/>
    </xf>
    <xf numFmtId="0" fontId="57" fillId="4" borderId="0" xfId="0" applyFont="1" applyFill="1" applyBorder="1" applyAlignment="1" applyProtection="1">
      <alignment horizontal="left" vertical="top"/>
      <protection hidden="1"/>
    </xf>
    <xf numFmtId="0" fontId="38" fillId="9" borderId="0" xfId="0" applyFont="1" applyFill="1" applyBorder="1" applyAlignment="1" applyProtection="1">
      <alignment horizontal="left"/>
      <protection hidden="1"/>
    </xf>
    <xf numFmtId="0" fontId="55" fillId="4" borderId="0" xfId="0" applyFont="1" applyFill="1" applyBorder="1" applyAlignment="1" applyProtection="1">
      <alignment horizontal="left"/>
      <protection hidden="1"/>
    </xf>
    <xf numFmtId="0" fontId="53" fillId="9" borderId="19" xfId="0" applyFont="1" applyFill="1" applyBorder="1" applyAlignment="1" applyProtection="1">
      <alignment/>
      <protection hidden="1"/>
    </xf>
    <xf numFmtId="0" fontId="58" fillId="4" borderId="0" xfId="0" applyFont="1" applyFill="1" applyBorder="1" applyAlignment="1" applyProtection="1">
      <alignment horizontal="left"/>
      <protection hidden="1"/>
    </xf>
    <xf numFmtId="0" fontId="3" fillId="9" borderId="0" xfId="0" applyFont="1" applyFill="1" applyBorder="1" applyAlignment="1" applyProtection="1">
      <alignment vertical="center"/>
      <protection hidden="1"/>
    </xf>
    <xf numFmtId="0" fontId="59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0" fontId="49" fillId="0" borderId="1" xfId="0" applyFont="1" applyBorder="1" applyAlignment="1" applyProtection="1">
      <alignment horizontal="center"/>
      <protection hidden="1"/>
    </xf>
    <xf numFmtId="0" fontId="49" fillId="0" borderId="1" xfId="0" applyFont="1" applyBorder="1" applyAlignment="1" applyProtection="1">
      <alignment horizontal="right"/>
      <protection hidden="1"/>
    </xf>
    <xf numFmtId="2" fontId="49" fillId="0" borderId="1" xfId="0" applyNumberFormat="1" applyFont="1" applyBorder="1" applyAlignment="1" applyProtection="1">
      <alignment/>
      <protection hidden="1"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49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/>
    </xf>
    <xf numFmtId="0" fontId="65" fillId="0" borderId="1" xfId="0" applyFont="1" applyBorder="1" applyAlignment="1" applyProtection="1">
      <alignment horizontal="left"/>
      <protection hidden="1"/>
    </xf>
    <xf numFmtId="0" fontId="88" fillId="0" borderId="0" xfId="0" applyFont="1" applyFill="1" applyBorder="1" applyAlignment="1" applyProtection="1">
      <alignment/>
      <protection/>
    </xf>
    <xf numFmtId="0" fontId="8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4" borderId="0" xfId="0" applyFont="1" applyFill="1" applyBorder="1" applyAlignment="1" applyProtection="1">
      <alignment horizontal="right" vertical="top"/>
      <protection hidden="1"/>
    </xf>
    <xf numFmtId="0" fontId="62" fillId="4" borderId="0" xfId="0" applyFont="1" applyFill="1" applyBorder="1" applyAlignment="1" applyProtection="1">
      <alignment horizontal="left" vertical="top"/>
      <protection hidden="1"/>
    </xf>
    <xf numFmtId="14" fontId="45" fillId="4" borderId="19" xfId="0" applyNumberFormat="1" applyFont="1" applyFill="1" applyBorder="1" applyAlignment="1" applyProtection="1">
      <alignment horizontal="left" vertical="center"/>
      <protection hidden="1"/>
    </xf>
    <xf numFmtId="0" fontId="45" fillId="4" borderId="19" xfId="0" applyFont="1" applyFill="1" applyBorder="1" applyAlignment="1" applyProtection="1">
      <alignment horizontal="left" vertical="center"/>
      <protection hidden="1"/>
    </xf>
    <xf numFmtId="14" fontId="45" fillId="4" borderId="0" xfId="0" applyNumberFormat="1" applyFont="1" applyFill="1" applyBorder="1" applyAlignment="1" applyProtection="1">
      <alignment horizontal="left" vertical="center"/>
      <protection hidden="1"/>
    </xf>
    <xf numFmtId="0" fontId="45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Border="1" applyAlignment="1" applyProtection="1">
      <alignment horizontal="left" vertical="center" wrapText="1" shrinkToFit="1"/>
      <protection hidden="1"/>
    </xf>
    <xf numFmtId="0" fontId="38" fillId="4" borderId="0" xfId="0" applyFont="1" applyFill="1" applyBorder="1" applyAlignment="1" applyProtection="1">
      <alignment horizontal="center" vertical="top"/>
      <protection hidden="1"/>
    </xf>
    <xf numFmtId="0" fontId="47" fillId="4" borderId="0" xfId="0" applyFont="1" applyFill="1" applyBorder="1" applyAlignment="1" applyProtection="1">
      <alignment horizontal="left"/>
      <protection hidden="1"/>
    </xf>
    <xf numFmtId="0" fontId="37" fillId="4" borderId="0" xfId="0" applyFont="1" applyFill="1" applyBorder="1" applyAlignment="1" applyProtection="1">
      <alignment horizontal="left" vertical="top"/>
      <protection hidden="1"/>
    </xf>
    <xf numFmtId="0" fontId="3" fillId="4" borderId="0" xfId="0" applyFont="1" applyFill="1" applyBorder="1" applyAlignment="1" applyProtection="1">
      <alignment horizontal="left" vertical="top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3" fillId="4" borderId="0" xfId="0" applyNumberFormat="1" applyFont="1" applyFill="1" applyBorder="1" applyAlignment="1" applyProtection="1">
      <alignment horizontal="left"/>
      <protection hidden="1"/>
    </xf>
    <xf numFmtId="0" fontId="38" fillId="9" borderId="2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/>
    </xf>
    <xf numFmtId="0" fontId="36" fillId="0" borderId="21" xfId="0" applyFont="1" applyBorder="1" applyAlignment="1" applyProtection="1">
      <alignment horizontal="left" vertical="center" wrapText="1" shrinkToFit="1"/>
      <protection hidden="1"/>
    </xf>
    <xf numFmtId="0" fontId="36" fillId="0" borderId="21" xfId="0" applyFont="1" applyBorder="1" applyAlignment="1" applyProtection="1">
      <alignment horizontal="center" vertical="center" wrapText="1" shrinkToFit="1"/>
      <protection hidden="1"/>
    </xf>
    <xf numFmtId="2" fontId="36" fillId="0" borderId="21" xfId="0" applyNumberFormat="1" applyFont="1" applyBorder="1" applyAlignment="1" applyProtection="1">
      <alignment horizontal="center" vertical="center" wrapText="1" shrinkToFit="1"/>
      <protection hidden="1"/>
    </xf>
    <xf numFmtId="191" fontId="36" fillId="0" borderId="21" xfId="0" applyNumberFormat="1" applyFont="1" applyBorder="1" applyAlignment="1" applyProtection="1">
      <alignment horizontal="right" vertical="center" wrapText="1" shrinkToFit="1"/>
      <protection hidden="1"/>
    </xf>
    <xf numFmtId="0" fontId="35" fillId="4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93" fillId="0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93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96" fillId="4" borderId="0" xfId="0" applyFont="1" applyFill="1" applyBorder="1" applyAlignment="1" applyProtection="1">
      <alignment horizontal="right" vertical="center" wrapText="1" shrinkToFit="1"/>
      <protection hidden="1"/>
    </xf>
    <xf numFmtId="14" fontId="97" fillId="4" borderId="0" xfId="0" applyNumberFormat="1" applyFont="1" applyFill="1" applyBorder="1" applyAlignment="1" applyProtection="1">
      <alignment horizontal="center"/>
      <protection hidden="1"/>
    </xf>
    <xf numFmtId="0" fontId="99" fillId="4" borderId="0" xfId="0" applyFont="1" applyFill="1" applyBorder="1" applyAlignment="1" applyProtection="1">
      <alignment horizontal="left" vertical="center"/>
      <protection hidden="1"/>
    </xf>
    <xf numFmtId="0" fontId="100" fillId="4" borderId="0" xfId="0" applyFont="1" applyFill="1" applyBorder="1" applyAlignment="1" applyProtection="1">
      <alignment horizontal="left"/>
      <protection hidden="1"/>
    </xf>
    <xf numFmtId="0" fontId="100" fillId="0" borderId="0" xfId="0" applyFont="1" applyAlignment="1">
      <alignment/>
    </xf>
    <xf numFmtId="0" fontId="100" fillId="4" borderId="0" xfId="0" applyFont="1" applyFill="1" applyBorder="1" applyAlignment="1" applyProtection="1">
      <alignment horizontal="left" vertical="center"/>
      <protection hidden="1"/>
    </xf>
    <xf numFmtId="0" fontId="98" fillId="4" borderId="0" xfId="0" applyFont="1" applyFill="1" applyBorder="1" applyAlignment="1" applyProtection="1">
      <alignment/>
      <protection hidden="1"/>
    </xf>
    <xf numFmtId="0" fontId="98" fillId="4" borderId="0" xfId="0" applyFont="1" applyFill="1" applyBorder="1" applyAlignment="1" applyProtection="1">
      <alignment horizontal="left"/>
      <protection hidden="1"/>
    </xf>
    <xf numFmtId="0" fontId="101" fillId="4" borderId="0" xfId="0" applyFont="1" applyFill="1" applyBorder="1" applyAlignment="1" applyProtection="1">
      <alignment horizontal="left" vertical="top"/>
      <protection hidden="1"/>
    </xf>
    <xf numFmtId="0" fontId="100" fillId="4" borderId="0" xfId="0" applyFont="1" applyFill="1" applyBorder="1" applyAlignment="1" applyProtection="1">
      <alignment horizontal="left" vertical="top"/>
      <protection hidden="1"/>
    </xf>
    <xf numFmtId="0" fontId="102" fillId="4" borderId="0" xfId="0" applyFont="1" applyFill="1" applyBorder="1" applyAlignment="1" applyProtection="1">
      <alignment horizontal="left"/>
      <protection hidden="1"/>
    </xf>
    <xf numFmtId="0" fontId="100" fillId="4" borderId="0" xfId="0" applyFont="1" applyFill="1" applyAlignment="1" applyProtection="1">
      <alignment horizontal="left"/>
      <protection hidden="1"/>
    </xf>
    <xf numFmtId="0" fontId="100" fillId="4" borderId="0" xfId="0" applyFont="1" applyFill="1" applyAlignment="1" applyProtection="1">
      <alignment/>
      <protection hidden="1"/>
    </xf>
    <xf numFmtId="0" fontId="100" fillId="4" borderId="0" xfId="0" applyFont="1" applyFill="1" applyBorder="1" applyAlignment="1" applyProtection="1">
      <alignment/>
      <protection hidden="1"/>
    </xf>
    <xf numFmtId="0" fontId="98" fillId="4" borderId="0" xfId="0" applyFont="1" applyFill="1" applyAlignment="1" applyProtection="1">
      <alignment horizontal="left"/>
      <protection hidden="1"/>
    </xf>
    <xf numFmtId="0" fontId="98" fillId="4" borderId="0" xfId="0" applyFont="1" applyFill="1" applyBorder="1" applyAlignment="1" applyProtection="1">
      <alignment horizontal="left" vertical="top"/>
      <protection hidden="1"/>
    </xf>
    <xf numFmtId="0" fontId="99" fillId="4" borderId="0" xfId="0" applyFont="1" applyFill="1" applyBorder="1" applyAlignment="1" applyProtection="1">
      <alignment horizontal="left"/>
      <protection hidden="1"/>
    </xf>
    <xf numFmtId="0" fontId="103" fillId="4" borderId="0" xfId="0" applyFont="1" applyFill="1" applyAlignment="1" applyProtection="1">
      <alignment horizontal="left"/>
      <protection hidden="1"/>
    </xf>
    <xf numFmtId="0" fontId="104" fillId="4" borderId="0" xfId="0" applyFont="1" applyFill="1" applyBorder="1" applyAlignment="1" applyProtection="1">
      <alignment vertical="center"/>
      <protection hidden="1"/>
    </xf>
    <xf numFmtId="0" fontId="100" fillId="4" borderId="0" xfId="0" applyFont="1" applyFill="1" applyBorder="1" applyAlignment="1" applyProtection="1">
      <alignment vertical="center"/>
      <protection hidden="1"/>
    </xf>
    <xf numFmtId="0" fontId="65" fillId="0" borderId="22" xfId="0" applyFont="1" applyFill="1" applyBorder="1" applyAlignment="1" applyProtection="1">
      <alignment horizontal="left"/>
      <protection hidden="1"/>
    </xf>
    <xf numFmtId="0" fontId="65" fillId="0" borderId="21" xfId="0" applyFont="1" applyFill="1" applyBorder="1" applyAlignment="1" applyProtection="1">
      <alignment horizontal="left"/>
      <protection hidden="1"/>
    </xf>
    <xf numFmtId="0" fontId="71" fillId="0" borderId="21" xfId="0" applyNumberFormat="1" applyFont="1" applyFill="1" applyBorder="1" applyAlignment="1">
      <alignment horizontal="left" vertical="top" wrapText="1" indent="1"/>
    </xf>
    <xf numFmtId="0" fontId="71" fillId="0" borderId="21" xfId="0" applyNumberFormat="1" applyFont="1" applyFill="1" applyBorder="1" applyAlignment="1">
      <alignment horizontal="center" vertical="top" wrapText="1"/>
    </xf>
    <xf numFmtId="2" fontId="71" fillId="0" borderId="21" xfId="0" applyNumberFormat="1" applyFont="1" applyFill="1" applyBorder="1" applyAlignment="1">
      <alignment horizontal="right" vertical="top" wrapText="1" indent="1"/>
    </xf>
    <xf numFmtId="0" fontId="3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14" fontId="39" fillId="4" borderId="0" xfId="0" applyNumberFormat="1" applyFont="1" applyFill="1" applyBorder="1" applyAlignment="1" applyProtection="1">
      <alignment horizontal="left"/>
      <protection hidden="1"/>
    </xf>
    <xf numFmtId="14" fontId="108" fillId="4" borderId="0" xfId="0" applyNumberFormat="1" applyFont="1" applyFill="1" applyBorder="1" applyAlignment="1" applyProtection="1">
      <alignment horizontal="left" vertical="center"/>
      <protection hidden="1"/>
    </xf>
    <xf numFmtId="14" fontId="55" fillId="4" borderId="15" xfId="0" applyNumberFormat="1" applyFont="1" applyFill="1" applyBorder="1" applyAlignment="1" applyProtection="1">
      <alignment horizontal="left" vertical="center"/>
      <protection hidden="1"/>
    </xf>
    <xf numFmtId="0" fontId="37" fillId="4" borderId="15" xfId="0" applyFont="1" applyFill="1" applyBorder="1" applyAlignment="1" applyProtection="1">
      <alignment horizontal="left" vertical="center" wrapText="1" shrinkToFit="1"/>
      <protection hidden="1"/>
    </xf>
    <xf numFmtId="0" fontId="59" fillId="4" borderId="0" xfId="0" applyFont="1" applyFill="1" applyBorder="1" applyAlignment="1" applyProtection="1">
      <alignment horizontal="left"/>
      <protection hidden="1"/>
    </xf>
    <xf numFmtId="0" fontId="59" fillId="4" borderId="0" xfId="0" applyFont="1" applyFill="1" applyBorder="1" applyAlignment="1" applyProtection="1">
      <alignment horizontal="left" vertical="center"/>
      <protection hidden="1"/>
    </xf>
    <xf numFmtId="0" fontId="59" fillId="4" borderId="0" xfId="0" applyFont="1" applyFill="1" applyBorder="1" applyAlignment="1" applyProtection="1">
      <alignment/>
      <protection hidden="1"/>
    </xf>
    <xf numFmtId="0" fontId="47" fillId="4" borderId="0" xfId="0" applyFont="1" applyFill="1" applyBorder="1" applyAlignment="1" applyProtection="1">
      <alignment horizontal="left" vertical="top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112" fillId="4" borderId="0" xfId="0" applyFont="1" applyFill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14" fontId="39" fillId="4" borderId="0" xfId="0" applyNumberFormat="1" applyFont="1" applyFill="1" applyBorder="1" applyAlignment="1" applyProtection="1">
      <alignment horizontal="left"/>
      <protection hidden="1" locked="0"/>
    </xf>
    <xf numFmtId="14" fontId="108" fillId="4" borderId="0" xfId="0" applyNumberFormat="1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Alignment="1" applyProtection="1">
      <alignment horizontal="left"/>
      <protection hidden="1" locked="0"/>
    </xf>
    <xf numFmtId="0" fontId="0" fillId="4" borderId="0" xfId="0" applyFont="1" applyFill="1" applyAlignment="1" applyProtection="1">
      <alignment/>
      <protection hidden="1" locked="0"/>
    </xf>
    <xf numFmtId="0" fontId="3" fillId="4" borderId="0" xfId="0" applyFont="1" applyFill="1" applyBorder="1" applyAlignment="1" applyProtection="1">
      <alignment horizontal="left"/>
      <protection hidden="1" locked="0"/>
    </xf>
    <xf numFmtId="0" fontId="72" fillId="4" borderId="0" xfId="0" applyFont="1" applyFill="1" applyAlignment="1" applyProtection="1">
      <alignment/>
      <protection locked="0"/>
    </xf>
    <xf numFmtId="14" fontId="55" fillId="4" borderId="15" xfId="0" applyNumberFormat="1" applyFont="1" applyFill="1" applyBorder="1" applyAlignment="1" applyProtection="1">
      <alignment horizontal="left" vertical="center"/>
      <protection hidden="1" locked="0"/>
    </xf>
    <xf numFmtId="0" fontId="45" fillId="4" borderId="15" xfId="0" applyFont="1" applyFill="1" applyBorder="1" applyAlignment="1" applyProtection="1">
      <alignment horizontal="left" vertical="center"/>
      <protection hidden="1" locked="0"/>
    </xf>
    <xf numFmtId="0" fontId="37" fillId="4" borderId="15" xfId="0" applyFont="1" applyFill="1" applyBorder="1" applyAlignment="1" applyProtection="1">
      <alignment horizontal="center" vertical="top"/>
      <protection hidden="1" locked="0"/>
    </xf>
    <xf numFmtId="0" fontId="37" fillId="4" borderId="15" xfId="0" applyFont="1" applyFill="1" applyBorder="1" applyAlignment="1" applyProtection="1">
      <alignment horizontal="left" vertical="center" wrapText="1" shrinkToFit="1"/>
      <protection hidden="1" locked="0"/>
    </xf>
    <xf numFmtId="0" fontId="36" fillId="4" borderId="0" xfId="0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Border="1" applyAlignment="1" applyProtection="1">
      <alignment horizontal="left" vertical="center"/>
      <protection hidden="1" locked="0"/>
    </xf>
    <xf numFmtId="0" fontId="47" fillId="4" borderId="0" xfId="0" applyFont="1" applyFill="1" applyBorder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 horizontal="left" vertical="top"/>
      <protection hidden="1" locked="0"/>
    </xf>
    <xf numFmtId="14" fontId="36" fillId="4" borderId="0" xfId="0" applyNumberFormat="1" applyFont="1" applyFill="1" applyAlignment="1" applyProtection="1">
      <alignment horizontal="left" vertical="center"/>
      <protection hidden="1" locked="0"/>
    </xf>
    <xf numFmtId="14" fontId="3" fillId="4" borderId="0" xfId="0" applyNumberFormat="1" applyFont="1" applyFill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 horizontal="left" vertical="center"/>
      <protection hidden="1" locked="0"/>
    </xf>
    <xf numFmtId="0" fontId="59" fillId="4" borderId="0" xfId="0" applyFont="1" applyFill="1" applyBorder="1" applyAlignment="1" applyProtection="1">
      <alignment/>
      <protection hidden="1" locked="0"/>
    </xf>
    <xf numFmtId="0" fontId="36" fillId="4" borderId="0" xfId="0" applyFont="1" applyFill="1" applyBorder="1" applyAlignment="1" applyProtection="1">
      <alignment horizontal="left"/>
      <protection hidden="1" locked="0"/>
    </xf>
    <xf numFmtId="0" fontId="47" fillId="4" borderId="0" xfId="0" applyFont="1" applyFill="1" applyBorder="1" applyAlignment="1" applyProtection="1">
      <alignment horizontal="left" vertical="top"/>
      <protection hidden="1" locked="0"/>
    </xf>
    <xf numFmtId="0" fontId="51" fillId="4" borderId="0" xfId="0" applyFont="1" applyFill="1" applyBorder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/>
      <protection hidden="1" locked="0"/>
    </xf>
    <xf numFmtId="0" fontId="3" fillId="4" borderId="0" xfId="0" applyFont="1" applyFill="1" applyAlignment="1" applyProtection="1">
      <alignment/>
      <protection hidden="1" locked="0"/>
    </xf>
    <xf numFmtId="0" fontId="36" fillId="4" borderId="0" xfId="0" applyFont="1" applyFill="1" applyAlignment="1" applyProtection="1">
      <alignment horizontal="left"/>
      <protection hidden="1" locked="0"/>
    </xf>
    <xf numFmtId="0" fontId="3" fillId="4" borderId="0" xfId="0" applyFont="1" applyFill="1" applyAlignment="1" applyProtection="1">
      <alignment horizontal="right"/>
      <protection hidden="1" locked="0"/>
    </xf>
    <xf numFmtId="0" fontId="3" fillId="4" borderId="0" xfId="0" applyFont="1" applyFill="1" applyBorder="1" applyAlignment="1" applyProtection="1">
      <alignment vertical="center"/>
      <protection hidden="1" locked="0"/>
    </xf>
    <xf numFmtId="0" fontId="3" fillId="4" borderId="0" xfId="0" applyFont="1" applyFill="1" applyAlignment="1" applyProtection="1">
      <alignment/>
      <protection locked="0"/>
    </xf>
    <xf numFmtId="0" fontId="112" fillId="4" borderId="0" xfId="0" applyFont="1" applyFill="1" applyAlignment="1" applyProtection="1">
      <alignment horizontal="left"/>
      <protection hidden="1" locked="0"/>
    </xf>
    <xf numFmtId="0" fontId="3" fillId="4" borderId="0" xfId="0" applyFont="1" applyFill="1" applyBorder="1" applyAlignment="1" applyProtection="1">
      <alignment horizontal="left" vertical="top" wrapText="1"/>
      <protection hidden="1" locked="0"/>
    </xf>
    <xf numFmtId="0" fontId="35" fillId="4" borderId="0" xfId="0" applyFont="1" applyFill="1" applyAlignment="1" applyProtection="1">
      <alignment horizontal="left"/>
      <protection hidden="1" locked="0"/>
    </xf>
    <xf numFmtId="0" fontId="35" fillId="4" borderId="0" xfId="0" applyFont="1" applyFill="1" applyAlignment="1" applyProtection="1">
      <alignment horizontal="center"/>
      <protection hidden="1" locked="0"/>
    </xf>
    <xf numFmtId="0" fontId="35" fillId="4" borderId="0" xfId="0" applyFont="1" applyFill="1" applyAlignment="1" applyProtection="1">
      <alignment/>
      <protection hidden="1" locked="0"/>
    </xf>
    <xf numFmtId="0" fontId="35" fillId="4" borderId="0" xfId="0" applyFont="1" applyFill="1" applyAlignment="1" applyProtection="1">
      <alignment horizontal="right"/>
      <protection hidden="1" locked="0"/>
    </xf>
    <xf numFmtId="0" fontId="64" fillId="9" borderId="23" xfId="0" applyFont="1" applyFill="1" applyBorder="1" applyAlignment="1" applyProtection="1">
      <alignment horizontal="center" vertical="top" wrapText="1"/>
      <protection hidden="1" locked="0"/>
    </xf>
    <xf numFmtId="2" fontId="49" fillId="0" borderId="1" xfId="0" applyNumberFormat="1" applyFont="1" applyBorder="1" applyAlignment="1" applyProtection="1">
      <alignment horizontal="right"/>
      <protection hidden="1"/>
    </xf>
    <xf numFmtId="191" fontId="50" fillId="0" borderId="1" xfId="0" applyNumberFormat="1" applyFont="1" applyBorder="1" applyAlignment="1" applyProtection="1">
      <alignment/>
      <protection hidden="1"/>
    </xf>
    <xf numFmtId="0" fontId="49" fillId="0" borderId="1" xfId="0" applyFont="1" applyBorder="1" applyAlignment="1">
      <alignment horizontal="right"/>
    </xf>
    <xf numFmtId="0" fontId="113" fillId="0" borderId="0" xfId="0" applyFont="1" applyAlignment="1" applyProtection="1">
      <alignment/>
      <protection hidden="1"/>
    </xf>
    <xf numFmtId="0" fontId="64" fillId="9" borderId="23" xfId="0" applyFont="1" applyFill="1" applyBorder="1" applyAlignment="1" applyProtection="1">
      <alignment horizontal="center" vertical="top" wrapText="1"/>
      <protection hidden="1"/>
    </xf>
    <xf numFmtId="0" fontId="64" fillId="9" borderId="24" xfId="0" applyFont="1" applyFill="1" applyBorder="1" applyAlignment="1" applyProtection="1">
      <alignment horizontal="center" vertical="top" wrapText="1"/>
      <protection hidden="1"/>
    </xf>
    <xf numFmtId="0" fontId="65" fillId="0" borderId="25" xfId="0" applyFont="1" applyBorder="1" applyAlignment="1" applyProtection="1">
      <alignment horizontal="left"/>
      <protection hidden="1"/>
    </xf>
    <xf numFmtId="0" fontId="49" fillId="0" borderId="25" xfId="0" applyFont="1" applyBorder="1" applyAlignment="1" applyProtection="1">
      <alignment horizontal="center"/>
      <protection hidden="1"/>
    </xf>
    <xf numFmtId="2" fontId="49" fillId="0" borderId="25" xfId="0" applyNumberFormat="1" applyFont="1" applyBorder="1" applyAlignment="1" applyProtection="1">
      <alignment/>
      <protection hidden="1"/>
    </xf>
    <xf numFmtId="2" fontId="49" fillId="0" borderId="25" xfId="0" applyNumberFormat="1" applyFont="1" applyBorder="1" applyAlignment="1" applyProtection="1">
      <alignment horizontal="right"/>
      <protection hidden="1"/>
    </xf>
    <xf numFmtId="0" fontId="49" fillId="0" borderId="25" xfId="0" applyFont="1" applyBorder="1" applyAlignment="1" applyProtection="1">
      <alignment horizontal="right"/>
      <protection hidden="1"/>
    </xf>
    <xf numFmtId="0" fontId="38" fillId="9" borderId="26" xfId="0" applyFont="1" applyFill="1" applyBorder="1" applyAlignment="1" applyProtection="1">
      <alignment/>
      <protection hidden="1"/>
    </xf>
    <xf numFmtId="0" fontId="38" fillId="9" borderId="27" xfId="0" applyFont="1" applyFill="1" applyBorder="1" applyAlignment="1" applyProtection="1">
      <alignment/>
      <protection hidden="1"/>
    </xf>
    <xf numFmtId="0" fontId="38" fillId="9" borderId="28" xfId="0" applyFont="1" applyFill="1" applyBorder="1" applyAlignment="1" applyProtection="1">
      <alignment/>
      <protection hidden="1"/>
    </xf>
    <xf numFmtId="0" fontId="38" fillId="9" borderId="29" xfId="0" applyFont="1" applyFill="1" applyBorder="1" applyAlignment="1" applyProtection="1">
      <alignment/>
      <protection hidden="1"/>
    </xf>
    <xf numFmtId="0" fontId="53" fillId="9" borderId="28" xfId="0" applyFont="1" applyFill="1" applyBorder="1" applyAlignment="1" applyProtection="1">
      <alignment/>
      <protection hidden="1"/>
    </xf>
    <xf numFmtId="0" fontId="53" fillId="9" borderId="29" xfId="0" applyFont="1" applyFill="1" applyBorder="1" applyAlignment="1" applyProtection="1">
      <alignment/>
      <protection hidden="1"/>
    </xf>
    <xf numFmtId="0" fontId="53" fillId="9" borderId="30" xfId="0" applyFont="1" applyFill="1" applyBorder="1" applyAlignment="1" applyProtection="1">
      <alignment horizontal="left"/>
      <protection hidden="1"/>
    </xf>
    <xf numFmtId="0" fontId="53" fillId="9" borderId="29" xfId="0" applyFont="1" applyFill="1" applyBorder="1" applyAlignment="1" applyProtection="1">
      <alignment horizontal="left"/>
      <protection hidden="1"/>
    </xf>
    <xf numFmtId="0" fontId="53" fillId="9" borderId="28" xfId="0" applyFont="1" applyFill="1" applyBorder="1" applyAlignment="1" applyProtection="1">
      <alignment horizontal="left"/>
      <protection hidden="1"/>
    </xf>
    <xf numFmtId="0" fontId="50" fillId="9" borderId="28" xfId="0" applyFont="1" applyFill="1" applyBorder="1" applyAlignment="1" applyProtection="1">
      <alignment horizontal="left"/>
      <protection hidden="1"/>
    </xf>
    <xf numFmtId="0" fontId="50" fillId="9" borderId="29" xfId="0" applyFont="1" applyFill="1" applyBorder="1" applyAlignment="1" applyProtection="1">
      <alignment horizontal="left"/>
      <protection hidden="1"/>
    </xf>
    <xf numFmtId="0" fontId="38" fillId="9" borderId="29" xfId="0" applyFont="1" applyFill="1" applyBorder="1" applyAlignment="1" applyProtection="1">
      <alignment horizontal="left"/>
      <protection hidden="1"/>
    </xf>
    <xf numFmtId="0" fontId="53" fillId="9" borderId="31" xfId="0" applyFont="1" applyFill="1" applyBorder="1" applyAlignment="1" applyProtection="1">
      <alignment/>
      <protection hidden="1"/>
    </xf>
    <xf numFmtId="0" fontId="3" fillId="9" borderId="28" xfId="0" applyFont="1" applyFill="1" applyBorder="1" applyAlignment="1" applyProtection="1">
      <alignment vertical="center"/>
      <protection hidden="1"/>
    </xf>
    <xf numFmtId="0" fontId="3" fillId="9" borderId="29" xfId="0" applyFont="1" applyFill="1" applyBorder="1" applyAlignment="1" applyProtection="1">
      <alignment vertical="center"/>
      <protection hidden="1"/>
    </xf>
    <xf numFmtId="0" fontId="3" fillId="9" borderId="32" xfId="0" applyFont="1" applyFill="1" applyBorder="1" applyAlignment="1" applyProtection="1">
      <alignment vertical="top"/>
      <protection hidden="1"/>
    </xf>
    <xf numFmtId="0" fontId="3" fillId="9" borderId="33" xfId="0" applyFont="1" applyFill="1" applyBorder="1" applyAlignment="1" applyProtection="1">
      <alignment vertical="center"/>
      <protection hidden="1"/>
    </xf>
    <xf numFmtId="0" fontId="3" fillId="9" borderId="34" xfId="0" applyFont="1" applyFill="1" applyBorder="1" applyAlignment="1" applyProtection="1">
      <alignment vertical="center"/>
      <protection hidden="1"/>
    </xf>
    <xf numFmtId="0" fontId="61" fillId="9" borderId="25" xfId="0" applyFont="1" applyFill="1" applyBorder="1" applyAlignment="1" applyProtection="1">
      <alignment horizontal="center" vertical="center" wrapText="1"/>
      <protection hidden="1"/>
    </xf>
    <xf numFmtId="0" fontId="92" fillId="9" borderId="25" xfId="0" applyFont="1" applyFill="1" applyBorder="1" applyAlignment="1" applyProtection="1">
      <alignment horizontal="center" vertical="center" wrapText="1"/>
      <protection hidden="1"/>
    </xf>
    <xf numFmtId="0" fontId="105" fillId="9" borderId="25" xfId="0" applyFont="1" applyFill="1" applyBorder="1" applyAlignment="1">
      <alignment horizontal="center" vertical="center" wrapText="1"/>
    </xf>
    <xf numFmtId="0" fontId="106" fillId="9" borderId="25" xfId="0" applyFont="1" applyFill="1" applyBorder="1" applyAlignment="1">
      <alignment horizontal="center" vertical="center" wrapText="1"/>
    </xf>
    <xf numFmtId="0" fontId="107" fillId="9" borderId="25" xfId="0" applyFont="1" applyFill="1" applyBorder="1" applyAlignment="1">
      <alignment horizontal="center" vertical="center" wrapText="1"/>
    </xf>
    <xf numFmtId="0" fontId="64" fillId="9" borderId="35" xfId="0" applyFont="1" applyFill="1" applyBorder="1" applyAlignment="1" applyProtection="1">
      <alignment horizontal="center" vertical="top" wrapText="1"/>
      <protection hidden="1"/>
    </xf>
    <xf numFmtId="0" fontId="64" fillId="9" borderId="35" xfId="0" applyFont="1" applyFill="1" applyBorder="1" applyAlignment="1" applyProtection="1">
      <alignment horizontal="center" vertical="center" wrapText="1"/>
      <protection hidden="1"/>
    </xf>
    <xf numFmtId="0" fontId="65" fillId="0" borderId="25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/>
      <protection/>
    </xf>
    <xf numFmtId="2" fontId="66" fillId="0" borderId="25" xfId="0" applyNumberFormat="1" applyFont="1" applyBorder="1" applyAlignment="1" applyProtection="1">
      <alignment horizontal="center"/>
      <protection hidden="1"/>
    </xf>
    <xf numFmtId="1" fontId="49" fillId="0" borderId="25" xfId="0" applyNumberFormat="1" applyFont="1" applyFill="1" applyBorder="1" applyAlignment="1" applyProtection="1">
      <alignment horizontal="center"/>
      <protection hidden="1"/>
    </xf>
    <xf numFmtId="1" fontId="66" fillId="0" borderId="25" xfId="0" applyNumberFormat="1" applyFont="1" applyFill="1" applyBorder="1" applyAlignment="1" applyProtection="1">
      <alignment horizontal="center"/>
      <protection hidden="1"/>
    </xf>
    <xf numFmtId="191" fontId="50" fillId="0" borderId="25" xfId="0" applyNumberFormat="1" applyFont="1" applyBorder="1" applyAlignment="1" applyProtection="1">
      <alignment horizontal="center"/>
      <protection hidden="1"/>
    </xf>
    <xf numFmtId="2" fontId="49" fillId="0" borderId="25" xfId="0" applyNumberFormat="1" applyFont="1" applyFill="1" applyBorder="1" applyAlignment="1" applyProtection="1">
      <alignment horizontal="right"/>
      <protection hidden="1"/>
    </xf>
    <xf numFmtId="2" fontId="3" fillId="0" borderId="25" xfId="0" applyNumberFormat="1" applyFont="1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center"/>
      <protection hidden="1"/>
    </xf>
    <xf numFmtId="0" fontId="67" fillId="0" borderId="25" xfId="0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center"/>
      <protection hidden="1"/>
    </xf>
    <xf numFmtId="1" fontId="67" fillId="0" borderId="25" xfId="0" applyNumberFormat="1" applyFont="1" applyFill="1" applyBorder="1" applyAlignment="1" applyProtection="1">
      <alignment horizontal="center"/>
      <protection hidden="1"/>
    </xf>
    <xf numFmtId="191" fontId="50" fillId="0" borderId="25" xfId="0" applyNumberFormat="1" applyFont="1" applyFill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 horizontal="right"/>
      <protection hidden="1"/>
    </xf>
    <xf numFmtId="2" fontId="49" fillId="0" borderId="25" xfId="0" applyNumberFormat="1" applyFont="1" applyFill="1" applyBorder="1" applyAlignment="1" applyProtection="1">
      <alignment/>
      <protection hidden="1"/>
    </xf>
    <xf numFmtId="0" fontId="66" fillId="0" borderId="25" xfId="0" applyFont="1" applyFill="1" applyBorder="1" applyAlignment="1" applyProtection="1">
      <alignment horizontal="center"/>
      <protection hidden="1"/>
    </xf>
    <xf numFmtId="191" fontId="68" fillId="0" borderId="25" xfId="0" applyNumberFormat="1" applyFont="1" applyFill="1" applyBorder="1" applyAlignment="1" applyProtection="1">
      <alignment horizontal="center"/>
      <protection hidden="1"/>
    </xf>
    <xf numFmtId="0" fontId="66" fillId="0" borderId="25" xfId="0" applyFont="1" applyFill="1" applyBorder="1" applyAlignment="1" applyProtection="1">
      <alignment horizontal="right"/>
      <protection hidden="1"/>
    </xf>
    <xf numFmtId="2" fontId="66" fillId="0" borderId="25" xfId="0" applyNumberFormat="1" applyFont="1" applyFill="1" applyBorder="1" applyAlignment="1" applyProtection="1">
      <alignment/>
      <protection hidden="1"/>
    </xf>
    <xf numFmtId="0" fontId="66" fillId="0" borderId="25" xfId="0" applyFont="1" applyBorder="1" applyAlignment="1" applyProtection="1">
      <alignment horizontal="center"/>
      <protection hidden="1"/>
    </xf>
    <xf numFmtId="191" fontId="68" fillId="0" borderId="25" xfId="0" applyNumberFormat="1" applyFont="1" applyBorder="1" applyAlignment="1" applyProtection="1">
      <alignment horizontal="center"/>
      <protection hidden="1"/>
    </xf>
    <xf numFmtId="2" fontId="66" fillId="0" borderId="25" xfId="0" applyNumberFormat="1" applyFont="1" applyFill="1" applyBorder="1" applyAlignment="1" applyProtection="1">
      <alignment horizontal="right"/>
      <protection hidden="1"/>
    </xf>
    <xf numFmtId="0" fontId="66" fillId="0" borderId="25" xfId="0" applyFont="1" applyBorder="1" applyAlignment="1" applyProtection="1">
      <alignment horizontal="right"/>
      <protection hidden="1"/>
    </xf>
    <xf numFmtId="2" fontId="66" fillId="0" borderId="25" xfId="0" applyNumberFormat="1" applyFont="1" applyBorder="1" applyAlignment="1" applyProtection="1">
      <alignment/>
      <protection hidden="1"/>
    </xf>
    <xf numFmtId="0" fontId="49" fillId="4" borderId="25" xfId="0" applyFont="1" applyFill="1" applyBorder="1" applyAlignment="1" applyProtection="1">
      <alignment horizontal="center"/>
      <protection hidden="1"/>
    </xf>
    <xf numFmtId="191" fontId="50" fillId="4" borderId="25" xfId="0" applyNumberFormat="1" applyFont="1" applyFill="1" applyBorder="1" applyAlignment="1" applyProtection="1">
      <alignment horizontal="center"/>
      <protection hidden="1"/>
    </xf>
    <xf numFmtId="0" fontId="49" fillId="4" borderId="25" xfId="0" applyFont="1" applyFill="1" applyBorder="1" applyAlignment="1" applyProtection="1">
      <alignment horizontal="right"/>
      <protection hidden="1"/>
    </xf>
    <xf numFmtId="2" fontId="49" fillId="4" borderId="25" xfId="0" applyNumberFormat="1" applyFont="1" applyFill="1" applyBorder="1" applyAlignment="1" applyProtection="1">
      <alignment/>
      <protection hidden="1"/>
    </xf>
    <xf numFmtId="0" fontId="67" fillId="0" borderId="25" xfId="0" applyFont="1" applyFill="1" applyBorder="1" applyAlignment="1" applyProtection="1">
      <alignment horizontal="right"/>
      <protection hidden="1"/>
    </xf>
    <xf numFmtId="2" fontId="67" fillId="0" borderId="25" xfId="0" applyNumberFormat="1" applyFont="1" applyFill="1" applyBorder="1" applyAlignment="1" applyProtection="1">
      <alignment/>
      <protection hidden="1"/>
    </xf>
    <xf numFmtId="0" fontId="66" fillId="4" borderId="25" xfId="0" applyFont="1" applyFill="1" applyBorder="1" applyAlignment="1" applyProtection="1">
      <alignment horizontal="right"/>
      <protection hidden="1"/>
    </xf>
    <xf numFmtId="0" fontId="67" fillId="0" borderId="25" xfId="0" applyFont="1" applyFill="1" applyBorder="1" applyAlignment="1" applyProtection="1">
      <alignment horizontal="center"/>
      <protection hidden="1"/>
    </xf>
    <xf numFmtId="0" fontId="70" fillId="0" borderId="25" xfId="0" applyFont="1" applyFill="1" applyBorder="1" applyAlignment="1" applyProtection="1">
      <alignment horizontal="right"/>
      <protection hidden="1"/>
    </xf>
    <xf numFmtId="0" fontId="67" fillId="4" borderId="25" xfId="0" applyFont="1" applyFill="1" applyBorder="1" applyAlignment="1" applyProtection="1">
      <alignment horizontal="right"/>
      <protection hidden="1"/>
    </xf>
    <xf numFmtId="0" fontId="67" fillId="4" borderId="25" xfId="0" applyFont="1" applyFill="1" applyBorder="1" applyAlignment="1" applyProtection="1">
      <alignment horizontal="center"/>
      <protection hidden="1"/>
    </xf>
    <xf numFmtId="2" fontId="67" fillId="4" borderId="25" xfId="0" applyNumberFormat="1" applyFont="1" applyFill="1" applyBorder="1" applyAlignment="1" applyProtection="1">
      <alignment/>
      <protection hidden="1"/>
    </xf>
    <xf numFmtId="2" fontId="66" fillId="4" borderId="25" xfId="0" applyNumberFormat="1" applyFont="1" applyFill="1" applyBorder="1" applyAlignment="1" applyProtection="1">
      <alignment/>
      <protection hidden="1"/>
    </xf>
    <xf numFmtId="0" fontId="72" fillId="0" borderId="25" xfId="0" applyFont="1" applyFill="1" applyBorder="1" applyAlignment="1" applyProtection="1">
      <alignment horizontal="right"/>
      <protection hidden="1"/>
    </xf>
    <xf numFmtId="0" fontId="73" fillId="0" borderId="25" xfId="0" applyFont="1" applyFill="1" applyBorder="1" applyAlignment="1" applyProtection="1">
      <alignment horizontal="left"/>
      <protection hidden="1"/>
    </xf>
    <xf numFmtId="0" fontId="71" fillId="0" borderId="25" xfId="0" applyFont="1" applyFill="1" applyBorder="1" applyAlignment="1" applyProtection="1">
      <alignment horizontal="center"/>
      <protection hidden="1"/>
    </xf>
    <xf numFmtId="2" fontId="73" fillId="0" borderId="25" xfId="0" applyNumberFormat="1" applyFont="1" applyFill="1" applyBorder="1" applyAlignment="1" applyProtection="1">
      <alignment horizontal="center"/>
      <protection hidden="1"/>
    </xf>
    <xf numFmtId="0" fontId="74" fillId="0" borderId="25" xfId="0" applyFont="1" applyFill="1" applyBorder="1" applyAlignment="1" applyProtection="1">
      <alignment horizontal="left"/>
      <protection hidden="1"/>
    </xf>
    <xf numFmtId="0" fontId="49" fillId="0" borderId="25" xfId="0" applyFont="1" applyFill="1" applyBorder="1" applyAlignment="1" applyProtection="1">
      <alignment horizontal="left"/>
      <protection hidden="1"/>
    </xf>
    <xf numFmtId="2" fontId="73" fillId="0" borderId="25" xfId="0" applyNumberFormat="1" applyFont="1" applyFill="1" applyBorder="1" applyAlignment="1" applyProtection="1">
      <alignment horizontal="left"/>
      <protection hidden="1"/>
    </xf>
    <xf numFmtId="191" fontId="75" fillId="0" borderId="25" xfId="0" applyNumberFormat="1" applyFont="1" applyFill="1" applyBorder="1" applyAlignment="1" applyProtection="1">
      <alignment horizontal="center"/>
      <protection hidden="1"/>
    </xf>
    <xf numFmtId="0" fontId="71" fillId="4" borderId="25" xfId="0" applyNumberFormat="1" applyFont="1" applyFill="1" applyBorder="1" applyAlignment="1">
      <alignment horizontal="left" vertical="center" wrapText="1" shrinkToFit="1"/>
    </xf>
    <xf numFmtId="0" fontId="71" fillId="4" borderId="25" xfId="0" applyNumberFormat="1" applyFont="1" applyFill="1" applyBorder="1" applyAlignment="1">
      <alignment horizontal="center" vertical="center" wrapText="1" shrinkToFit="1"/>
    </xf>
    <xf numFmtId="1" fontId="49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191" fontId="50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49" fillId="0" borderId="25" xfId="0" applyFont="1" applyFill="1" applyBorder="1" applyAlignment="1" applyProtection="1">
      <alignment horizontal="center" vertical="center" wrapText="1" shrinkToFit="1"/>
      <protection hidden="1"/>
    </xf>
    <xf numFmtId="2" fontId="49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25" xfId="0" applyFont="1" applyFill="1" applyBorder="1" applyAlignment="1" applyProtection="1">
      <alignment horizontal="center" vertical="center" wrapText="1" shrinkToFit="1"/>
      <protection/>
    </xf>
    <xf numFmtId="0" fontId="3" fillId="0" borderId="25" xfId="0" applyFont="1" applyFill="1" applyBorder="1" applyAlignment="1" applyProtection="1">
      <alignment horizontal="left" vertical="center" wrapText="1" shrinkToFit="1"/>
      <protection/>
    </xf>
    <xf numFmtId="0" fontId="10" fillId="4" borderId="25" xfId="0" applyNumberFormat="1" applyFont="1" applyFill="1" applyBorder="1" applyAlignment="1">
      <alignment horizontal="left" vertical="center" wrapText="1" shrinkToFit="1"/>
    </xf>
    <xf numFmtId="1" fontId="49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50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0" fontId="49" fillId="0" borderId="25" xfId="0" applyFont="1" applyFill="1" applyBorder="1" applyAlignment="1" applyProtection="1">
      <alignment horizontal="left" vertical="center" wrapText="1" shrinkToFit="1"/>
      <protection hidden="1"/>
    </xf>
    <xf numFmtId="2" fontId="49" fillId="0" borderId="25" xfId="0" applyNumberFormat="1" applyFont="1" applyFill="1" applyBorder="1" applyAlignment="1" applyProtection="1">
      <alignment horizontal="left" vertical="center" wrapText="1" shrinkToFit="1"/>
      <protection hidden="1"/>
    </xf>
    <xf numFmtId="0" fontId="76" fillId="4" borderId="25" xfId="0" applyNumberFormat="1" applyFont="1" applyFill="1" applyBorder="1" applyAlignment="1">
      <alignment horizontal="left" vertical="center" wrapText="1" shrinkToFit="1"/>
    </xf>
    <xf numFmtId="0" fontId="73" fillId="0" borderId="25" xfId="0" applyFont="1" applyFill="1" applyBorder="1" applyAlignment="1" applyProtection="1">
      <alignment horizontal="center"/>
      <protection hidden="1"/>
    </xf>
    <xf numFmtId="0" fontId="65" fillId="0" borderId="25" xfId="0" applyFont="1" applyFill="1" applyBorder="1" applyAlignment="1" applyProtection="1">
      <alignment horizontal="left"/>
      <protection hidden="1"/>
    </xf>
    <xf numFmtId="2" fontId="77" fillId="0" borderId="25" xfId="0" applyNumberFormat="1" applyFont="1" applyFill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 horizontal="center" vertical="center" wrapText="1" shrinkToFit="1"/>
      <protection/>
    </xf>
    <xf numFmtId="0" fontId="71" fillId="0" borderId="25" xfId="0" applyFont="1" applyFill="1" applyBorder="1" applyAlignment="1" applyProtection="1">
      <alignment horizontal="left"/>
      <protection hidden="1"/>
    </xf>
    <xf numFmtId="0" fontId="78" fillId="0" borderId="25" xfId="0" applyFont="1" applyFill="1" applyBorder="1" applyAlignment="1" applyProtection="1">
      <alignment horizontal="left"/>
      <protection hidden="1"/>
    </xf>
    <xf numFmtId="0" fontId="79" fillId="0" borderId="25" xfId="0" applyFont="1" applyFill="1" applyBorder="1" applyAlignment="1" applyProtection="1">
      <alignment/>
      <protection hidden="1"/>
    </xf>
    <xf numFmtId="0" fontId="66" fillId="4" borderId="25" xfId="0" applyFont="1" applyFill="1" applyBorder="1" applyAlignment="1" applyProtection="1">
      <alignment horizontal="center"/>
      <protection hidden="1"/>
    </xf>
    <xf numFmtId="0" fontId="67" fillId="0" borderId="25" xfId="0" applyFont="1" applyBorder="1" applyAlignment="1" applyProtection="1">
      <alignment horizontal="right"/>
      <protection hidden="1"/>
    </xf>
    <xf numFmtId="0" fontId="49" fillId="0" borderId="25" xfId="0" applyFont="1" applyBorder="1" applyAlignment="1" applyProtection="1">
      <alignment/>
      <protection hidden="1"/>
    </xf>
    <xf numFmtId="0" fontId="79" fillId="0" borderId="25" xfId="0" applyFont="1" applyBorder="1" applyAlignment="1" applyProtection="1">
      <alignment/>
      <protection hidden="1"/>
    </xf>
    <xf numFmtId="0" fontId="67" fillId="0" borderId="25" xfId="0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0" fontId="80" fillId="0" borderId="25" xfId="0" applyFont="1" applyBorder="1" applyAlignment="1" applyProtection="1">
      <alignment/>
      <protection hidden="1"/>
    </xf>
    <xf numFmtId="1" fontId="49" fillId="0" borderId="25" xfId="0" applyNumberFormat="1" applyFont="1" applyBorder="1" applyAlignment="1" applyProtection="1">
      <alignment horizontal="center"/>
      <protection hidden="1"/>
    </xf>
    <xf numFmtId="1" fontId="66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0" fontId="65" fillId="0" borderId="25" xfId="0" applyFont="1" applyBorder="1" applyAlignment="1" applyProtection="1">
      <alignment/>
      <protection hidden="1"/>
    </xf>
    <xf numFmtId="191" fontId="75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center"/>
      <protection hidden="1"/>
    </xf>
    <xf numFmtId="1" fontId="67" fillId="4" borderId="25" xfId="0" applyNumberFormat="1" applyFont="1" applyFill="1" applyBorder="1" applyAlignment="1" applyProtection="1">
      <alignment horizontal="center"/>
      <protection hidden="1"/>
    </xf>
    <xf numFmtId="1" fontId="66" fillId="4" borderId="25" xfId="0" applyNumberFormat="1" applyFont="1" applyFill="1" applyBorder="1" applyAlignment="1" applyProtection="1">
      <alignment horizontal="center"/>
      <protection hidden="1"/>
    </xf>
    <xf numFmtId="191" fontId="68" fillId="4" borderId="25" xfId="0" applyNumberFormat="1" applyFont="1" applyFill="1" applyBorder="1" applyAlignment="1" applyProtection="1">
      <alignment horizontal="center"/>
      <protection hidden="1"/>
    </xf>
    <xf numFmtId="1" fontId="49" fillId="4" borderId="25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4" borderId="25" xfId="0" applyFont="1" applyFill="1" applyBorder="1" applyAlignment="1" applyProtection="1">
      <alignment horizontal="right"/>
      <protection hidden="1"/>
    </xf>
    <xf numFmtId="0" fontId="69" fillId="0" borderId="25" xfId="0" applyFont="1" applyBorder="1" applyAlignment="1" applyProtection="1">
      <alignment horizontal="right"/>
      <protection hidden="1"/>
    </xf>
    <xf numFmtId="0" fontId="78" fillId="0" borderId="25" xfId="0" applyFont="1" applyBorder="1" applyAlignment="1" applyProtection="1">
      <alignment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2" fontId="49" fillId="0" borderId="25" xfId="0" applyNumberFormat="1" applyFont="1" applyBorder="1" applyAlignment="1" applyProtection="1">
      <alignment/>
      <protection hidden="1"/>
    </xf>
    <xf numFmtId="0" fontId="49" fillId="0" borderId="25" xfId="0" applyFont="1" applyBorder="1" applyAlignment="1" applyProtection="1">
      <alignment horizontal="left" vertical="top" wrapText="1" shrinkToFit="1"/>
      <protection hidden="1"/>
    </xf>
    <xf numFmtId="0" fontId="66" fillId="0" borderId="25" xfId="0" applyFont="1" applyFill="1" applyBorder="1" applyAlignment="1">
      <alignment horizontal="center"/>
    </xf>
    <xf numFmtId="0" fontId="50" fillId="0" borderId="25" xfId="0" applyFont="1" applyBorder="1" applyAlignment="1" applyProtection="1">
      <alignment horizontal="right"/>
      <protection hidden="1"/>
    </xf>
    <xf numFmtId="0" fontId="3" fillId="0" borderId="25" xfId="0" applyFont="1" applyFill="1" applyBorder="1" applyAlignment="1">
      <alignment/>
    </xf>
    <xf numFmtId="0" fontId="68" fillId="0" borderId="25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/>
      <protection hidden="1"/>
    </xf>
    <xf numFmtId="0" fontId="69" fillId="0" borderId="25" xfId="0" applyFont="1" applyBorder="1" applyAlignment="1" applyProtection="1">
      <alignment horizontal="center"/>
      <protection hidden="1"/>
    </xf>
    <xf numFmtId="0" fontId="80" fillId="0" borderId="25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79" fillId="0" borderId="25" xfId="0" applyFont="1" applyBorder="1" applyAlignment="1" applyProtection="1">
      <alignment horizontal="left"/>
      <protection hidden="1"/>
    </xf>
    <xf numFmtId="0" fontId="50" fillId="4" borderId="25" xfId="0" applyFont="1" applyFill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49" fillId="0" borderId="25" xfId="0" applyFont="1" applyBorder="1" applyAlignment="1" applyProtection="1">
      <alignment horizontal="center" vertical="center"/>
      <protection hidden="1"/>
    </xf>
    <xf numFmtId="2" fontId="82" fillId="0" borderId="25" xfId="0" applyNumberFormat="1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/>
    </xf>
    <xf numFmtId="0" fontId="72" fillId="0" borderId="25" xfId="0" applyFont="1" applyBorder="1" applyAlignment="1" applyProtection="1">
      <alignment horizontal="center"/>
      <protection hidden="1"/>
    </xf>
    <xf numFmtId="191" fontId="75" fillId="4" borderId="25" xfId="0" applyNumberFormat="1" applyFont="1" applyFill="1" applyBorder="1" applyAlignment="1" applyProtection="1">
      <alignment horizontal="center"/>
      <protection hidden="1"/>
    </xf>
    <xf numFmtId="0" fontId="75" fillId="4" borderId="25" xfId="0" applyFont="1" applyFill="1" applyBorder="1" applyAlignment="1" applyProtection="1">
      <alignment horizontal="right"/>
      <protection hidden="1"/>
    </xf>
    <xf numFmtId="2" fontId="83" fillId="0" borderId="25" xfId="0" applyNumberFormat="1" applyFont="1" applyBorder="1" applyAlignment="1" applyProtection="1">
      <alignment/>
      <protection hidden="1"/>
    </xf>
    <xf numFmtId="0" fontId="69" fillId="4" borderId="25" xfId="0" applyFont="1" applyFill="1" applyBorder="1" applyAlignment="1" applyProtection="1">
      <alignment horizontal="center"/>
      <protection hidden="1"/>
    </xf>
    <xf numFmtId="0" fontId="75" fillId="0" borderId="25" xfId="0" applyFont="1" applyBorder="1" applyAlignment="1" applyProtection="1">
      <alignment horizontal="right"/>
      <protection hidden="1"/>
    </xf>
    <xf numFmtId="0" fontId="68" fillId="4" borderId="25" xfId="0" applyFont="1" applyFill="1" applyBorder="1" applyAlignment="1" applyProtection="1">
      <alignment horizontal="right"/>
      <protection hidden="1"/>
    </xf>
    <xf numFmtId="1" fontId="72" fillId="0" borderId="25" xfId="0" applyNumberFormat="1" applyFont="1" applyFill="1" applyBorder="1" applyAlignment="1" applyProtection="1">
      <alignment horizontal="center"/>
      <protection hidden="1"/>
    </xf>
    <xf numFmtId="191" fontId="84" fillId="0" borderId="25" xfId="0" applyNumberFormat="1" applyFont="1" applyBorder="1" applyAlignment="1" applyProtection="1">
      <alignment horizontal="center"/>
      <protection hidden="1"/>
    </xf>
    <xf numFmtId="0" fontId="84" fillId="0" borderId="25" xfId="0" applyFont="1" applyBorder="1" applyAlignment="1" applyProtection="1">
      <alignment horizontal="right"/>
      <protection hidden="1"/>
    </xf>
    <xf numFmtId="0" fontId="72" fillId="0" borderId="25" xfId="0" applyFont="1" applyBorder="1" applyAlignment="1" applyProtection="1">
      <alignment horizontal="right"/>
      <protection hidden="1"/>
    </xf>
    <xf numFmtId="2" fontId="72" fillId="0" borderId="25" xfId="0" applyNumberFormat="1" applyFont="1" applyBorder="1" applyAlignment="1" applyProtection="1">
      <alignment/>
      <protection hidden="1"/>
    </xf>
    <xf numFmtId="1" fontId="69" fillId="0" borderId="25" xfId="0" applyNumberFormat="1" applyFont="1" applyFill="1" applyBorder="1" applyAlignment="1" applyProtection="1">
      <alignment horizontal="center"/>
      <protection hidden="1"/>
    </xf>
    <xf numFmtId="191" fontId="85" fillId="0" borderId="25" xfId="0" applyNumberFormat="1" applyFont="1" applyBorder="1" applyAlignment="1" applyProtection="1">
      <alignment horizontal="center"/>
      <protection hidden="1"/>
    </xf>
    <xf numFmtId="0" fontId="36" fillId="0" borderId="25" xfId="0" applyFont="1" applyBorder="1" applyAlignment="1" applyProtection="1">
      <alignment horizontal="right"/>
      <protection hidden="1"/>
    </xf>
    <xf numFmtId="2" fontId="3" fillId="0" borderId="25" xfId="0" applyNumberFormat="1" applyFont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91" fontId="84" fillId="0" borderId="25" xfId="0" applyNumberFormat="1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right"/>
      <protection hidden="1"/>
    </xf>
    <xf numFmtId="2" fontId="3" fillId="0" borderId="25" xfId="0" applyNumberFormat="1" applyFont="1" applyFill="1" applyBorder="1" applyAlignment="1" applyProtection="1">
      <alignment/>
      <protection hidden="1"/>
    </xf>
    <xf numFmtId="1" fontId="3" fillId="0" borderId="25" xfId="0" applyNumberFormat="1" applyFont="1" applyFill="1" applyBorder="1" applyAlignment="1" applyProtection="1">
      <alignment horizontal="center"/>
      <protection hidden="1"/>
    </xf>
    <xf numFmtId="191" fontId="36" fillId="0" borderId="25" xfId="0" applyNumberFormat="1" applyFont="1" applyFill="1" applyBorder="1" applyAlignment="1" applyProtection="1">
      <alignment horizontal="center"/>
      <protection hidden="1"/>
    </xf>
    <xf numFmtId="1" fontId="69" fillId="0" borderId="25" xfId="0" applyNumberFormat="1" applyFont="1" applyBorder="1" applyAlignment="1" applyProtection="1">
      <alignment horizontal="center"/>
      <protection hidden="1"/>
    </xf>
    <xf numFmtId="1" fontId="72" fillId="0" borderId="25" xfId="0" applyNumberFormat="1" applyFont="1" applyBorder="1" applyAlignment="1" applyProtection="1">
      <alignment horizontal="center"/>
      <protection hidden="1"/>
    </xf>
    <xf numFmtId="0" fontId="74" fillId="0" borderId="25" xfId="0" applyFont="1" applyBorder="1" applyAlignment="1" applyProtection="1">
      <alignment horizontal="left"/>
      <protection hidden="1"/>
    </xf>
    <xf numFmtId="0" fontId="86" fillId="0" borderId="25" xfId="0" applyFont="1" applyBorder="1" applyAlignment="1" applyProtection="1">
      <alignment horizontal="left"/>
      <protection hidden="1"/>
    </xf>
    <xf numFmtId="0" fontId="85" fillId="0" borderId="25" xfId="0" applyFont="1" applyBorder="1" applyAlignment="1" applyProtection="1">
      <alignment horizontal="right"/>
      <protection hidden="1"/>
    </xf>
    <xf numFmtId="2" fontId="69" fillId="0" borderId="25" xfId="0" applyNumberFormat="1" applyFont="1" applyBorder="1" applyAlignment="1" applyProtection="1">
      <alignment/>
      <protection hidden="1"/>
    </xf>
    <xf numFmtId="1" fontId="67" fillId="0" borderId="25" xfId="0" applyNumberFormat="1" applyFont="1" applyFill="1" applyBorder="1" applyAlignment="1" applyProtection="1">
      <alignment horizontal="center"/>
      <protection hidden="1"/>
    </xf>
    <xf numFmtId="2" fontId="66" fillId="0" borderId="25" xfId="0" applyNumberFormat="1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2" fontId="71" fillId="0" borderId="25" xfId="0" applyNumberFormat="1" applyFont="1" applyFill="1" applyBorder="1" applyAlignment="1" applyProtection="1">
      <alignment horizontal="right"/>
      <protection hidden="1"/>
    </xf>
    <xf numFmtId="2" fontId="67" fillId="0" borderId="25" xfId="0" applyNumberFormat="1" applyFont="1" applyFill="1" applyBorder="1" applyAlignment="1" applyProtection="1">
      <alignment horizontal="right"/>
      <protection hidden="1"/>
    </xf>
    <xf numFmtId="2" fontId="66" fillId="4" borderId="25" xfId="0" applyNumberFormat="1" applyFont="1" applyFill="1" applyBorder="1" applyAlignment="1" applyProtection="1">
      <alignment horizontal="right"/>
      <protection hidden="1"/>
    </xf>
    <xf numFmtId="0" fontId="65" fillId="0" borderId="25" xfId="0" applyFont="1" applyFill="1" applyBorder="1" applyAlignment="1" applyProtection="1">
      <alignment horizontal="right"/>
      <protection hidden="1"/>
    </xf>
    <xf numFmtId="2" fontId="71" fillId="4" borderId="25" xfId="0" applyNumberFormat="1" applyFont="1" applyFill="1" applyBorder="1" applyAlignment="1">
      <alignment horizontal="right" vertical="center" wrapText="1" shrinkToFit="1"/>
    </xf>
    <xf numFmtId="2" fontId="77" fillId="4" borderId="25" xfId="0" applyNumberFormat="1" applyFont="1" applyFill="1" applyBorder="1" applyAlignment="1">
      <alignment horizontal="right" vertical="center" wrapText="1" shrinkToFit="1"/>
    </xf>
    <xf numFmtId="2" fontId="73" fillId="0" borderId="25" xfId="0" applyNumberFormat="1" applyFont="1" applyFill="1" applyBorder="1" applyAlignment="1" applyProtection="1">
      <alignment horizontal="right"/>
      <protection hidden="1"/>
    </xf>
    <xf numFmtId="2" fontId="73" fillId="4" borderId="25" xfId="0" applyNumberFormat="1" applyFont="1" applyFill="1" applyBorder="1" applyAlignment="1">
      <alignment horizontal="right" vertical="center" wrapText="1" shrinkToFit="1"/>
    </xf>
    <xf numFmtId="2" fontId="73" fillId="0" borderId="25" xfId="0" applyNumberFormat="1" applyFont="1" applyFill="1" applyBorder="1" applyAlignment="1">
      <alignment horizontal="right" vertical="center" wrapText="1" shrinkToFit="1"/>
    </xf>
    <xf numFmtId="2" fontId="81" fillId="4" borderId="25" xfId="0" applyNumberFormat="1" applyFont="1" applyFill="1" applyBorder="1" applyAlignment="1" applyProtection="1">
      <alignment horizontal="right"/>
      <protection hidden="1"/>
    </xf>
    <xf numFmtId="2" fontId="49" fillId="4" borderId="25" xfId="0" applyNumberFormat="1" applyFont="1" applyFill="1" applyBorder="1" applyAlignment="1" applyProtection="1">
      <alignment horizontal="right"/>
      <protection hidden="1"/>
    </xf>
    <xf numFmtId="2" fontId="67" fillId="4" borderId="25" xfId="0" applyNumberFormat="1" applyFont="1" applyFill="1" applyBorder="1" applyAlignment="1" applyProtection="1">
      <alignment horizontal="right"/>
      <protection hidden="1"/>
    </xf>
    <xf numFmtId="1" fontId="66" fillId="0" borderId="25" xfId="0" applyNumberFormat="1" applyFont="1" applyBorder="1" applyAlignment="1">
      <alignment horizontal="right"/>
    </xf>
    <xf numFmtId="1" fontId="69" fillId="0" borderId="25" xfId="0" applyNumberFormat="1" applyFont="1" applyBorder="1" applyAlignment="1" applyProtection="1">
      <alignment horizontal="right"/>
      <protection hidden="1"/>
    </xf>
    <xf numFmtId="1" fontId="49" fillId="0" borderId="25" xfId="0" applyNumberFormat="1" applyFont="1" applyBorder="1" applyAlignment="1">
      <alignment horizontal="right"/>
    </xf>
    <xf numFmtId="3" fontId="49" fillId="0" borderId="25" xfId="0" applyNumberFormat="1" applyFont="1" applyFill="1" applyBorder="1" applyAlignment="1" applyProtection="1">
      <alignment horizontal="right"/>
      <protection hidden="1"/>
    </xf>
    <xf numFmtId="3" fontId="66" fillId="0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5" fillId="0" borderId="25" xfId="0" applyNumberFormat="1" applyFont="1" applyFill="1" applyBorder="1" applyAlignment="1" applyProtection="1">
      <alignment/>
      <protection hidden="1"/>
    </xf>
    <xf numFmtId="3" fontId="49" fillId="0" borderId="25" xfId="0" applyNumberFormat="1" applyFont="1" applyBorder="1" applyAlignment="1" applyProtection="1">
      <alignment horizontal="right"/>
      <protection hidden="1"/>
    </xf>
    <xf numFmtId="3" fontId="66" fillId="0" borderId="25" xfId="0" applyNumberFormat="1" applyFont="1" applyBorder="1" applyAlignment="1" applyProtection="1">
      <alignment horizontal="right"/>
      <protection hidden="1"/>
    </xf>
    <xf numFmtId="3" fontId="67" fillId="4" borderId="25" xfId="0" applyNumberFormat="1" applyFont="1" applyFill="1" applyBorder="1" applyAlignment="1" applyProtection="1">
      <alignment horizontal="right"/>
      <protection hidden="1"/>
    </xf>
    <xf numFmtId="3" fontId="66" fillId="4" borderId="25" xfId="0" applyNumberFormat="1" applyFont="1" applyFill="1" applyBorder="1" applyAlignment="1" applyProtection="1">
      <alignment horizontal="right"/>
      <protection hidden="1"/>
    </xf>
    <xf numFmtId="3" fontId="49" fillId="4" borderId="25" xfId="0" applyNumberFormat="1" applyFont="1" applyFill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>
      <alignment horizontal="right"/>
    </xf>
    <xf numFmtId="3" fontId="49" fillId="0" borderId="25" xfId="0" applyNumberFormat="1" applyFont="1" applyFill="1" applyBorder="1" applyAlignment="1">
      <alignment horizontal="right"/>
    </xf>
    <xf numFmtId="3" fontId="49" fillId="0" borderId="25" xfId="0" applyNumberFormat="1" applyFont="1" applyFill="1" applyBorder="1" applyAlignment="1" applyProtection="1">
      <alignment/>
      <protection/>
    </xf>
    <xf numFmtId="191" fontId="50" fillId="0" borderId="25" xfId="0" applyNumberFormat="1" applyFont="1" applyBorder="1" applyAlignment="1" applyProtection="1">
      <alignment horizontal="right"/>
      <protection hidden="1"/>
    </xf>
    <xf numFmtId="191" fontId="50" fillId="0" borderId="25" xfId="0" applyNumberFormat="1" applyFont="1" applyFill="1" applyBorder="1" applyAlignment="1" applyProtection="1">
      <alignment horizontal="right"/>
      <protection hidden="1"/>
    </xf>
    <xf numFmtId="191" fontId="68" fillId="0" borderId="25" xfId="0" applyNumberFormat="1" applyFont="1" applyFill="1" applyBorder="1" applyAlignment="1" applyProtection="1">
      <alignment horizontal="right"/>
      <protection hidden="1"/>
    </xf>
    <xf numFmtId="191" fontId="68" fillId="0" borderId="25" xfId="0" applyNumberFormat="1" applyFont="1" applyBorder="1" applyAlignment="1" applyProtection="1">
      <alignment horizontal="right"/>
      <protection hidden="1"/>
    </xf>
    <xf numFmtId="191" fontId="50" fillId="4" borderId="25" xfId="0" applyNumberFormat="1" applyFont="1" applyFill="1" applyBorder="1" applyAlignment="1" applyProtection="1">
      <alignment horizontal="right"/>
      <protection hidden="1"/>
    </xf>
    <xf numFmtId="191" fontId="68" fillId="4" borderId="25" xfId="0" applyNumberFormat="1" applyFont="1" applyFill="1" applyBorder="1" applyAlignment="1" applyProtection="1">
      <alignment horizontal="right"/>
      <protection hidden="1"/>
    </xf>
    <xf numFmtId="191" fontId="50" fillId="0" borderId="25" xfId="0" applyNumberFormat="1" applyFont="1" applyFill="1" applyBorder="1" applyAlignment="1" applyProtection="1">
      <alignment horizontal="right"/>
      <protection/>
    </xf>
    <xf numFmtId="3" fontId="67" fillId="0" borderId="25" xfId="0" applyNumberFormat="1" applyFont="1" applyFill="1" applyBorder="1" applyAlignment="1">
      <alignment horizontal="right"/>
    </xf>
    <xf numFmtId="2" fontId="77" fillId="4" borderId="25" xfId="0" applyNumberFormat="1" applyFont="1" applyFill="1" applyBorder="1" applyAlignment="1">
      <alignment horizontal="right" vertical="center" wrapText="1" shrinkToFit="1"/>
    </xf>
    <xf numFmtId="3" fontId="49" fillId="18" borderId="25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/>
      <protection hidden="1"/>
    </xf>
    <xf numFmtId="0" fontId="35" fillId="0" borderId="25" xfId="0" applyFont="1" applyFill="1" applyBorder="1" applyAlignment="1" applyProtection="1">
      <alignment horizontal="left"/>
      <protection hidden="1"/>
    </xf>
    <xf numFmtId="2" fontId="67" fillId="0" borderId="25" xfId="0" applyNumberFormat="1" applyFont="1" applyFill="1" applyBorder="1" applyAlignment="1" applyProtection="1">
      <alignment horizontal="right"/>
      <protection hidden="1"/>
    </xf>
    <xf numFmtId="0" fontId="67" fillId="0" borderId="25" xfId="0" applyFont="1" applyBorder="1" applyAlignment="1" applyProtection="1">
      <alignment horizontal="right"/>
      <protection hidden="1"/>
    </xf>
    <xf numFmtId="2" fontId="67" fillId="0" borderId="25" xfId="0" applyNumberFormat="1" applyFont="1" applyBorder="1" applyAlignment="1" applyProtection="1">
      <alignment/>
      <protection hidden="1"/>
    </xf>
    <xf numFmtId="191" fontId="36" fillId="0" borderId="25" xfId="0" applyNumberFormat="1" applyFont="1" applyBorder="1" applyAlignment="1" applyProtection="1">
      <alignment horizontal="center"/>
      <protection hidden="1"/>
    </xf>
    <xf numFmtId="2" fontId="67" fillId="0" borderId="25" xfId="0" applyNumberFormat="1" applyFont="1" applyBorder="1" applyAlignment="1" applyProtection="1">
      <alignment horizontal="right"/>
      <protection hidden="1"/>
    </xf>
    <xf numFmtId="3" fontId="67" fillId="0" borderId="25" xfId="0" applyNumberFormat="1" applyFont="1" applyFill="1" applyBorder="1" applyAlignment="1" applyProtection="1">
      <alignment horizontal="right"/>
      <protection hidden="1"/>
    </xf>
    <xf numFmtId="3" fontId="67" fillId="4" borderId="25" xfId="0" applyNumberFormat="1" applyFont="1" applyFill="1" applyBorder="1" applyAlignment="1" applyProtection="1">
      <alignment horizontal="right"/>
      <protection hidden="1"/>
    </xf>
    <xf numFmtId="0" fontId="72" fillId="0" borderId="25" xfId="0" applyFont="1" applyBorder="1" applyAlignment="1" applyProtection="1">
      <alignment horizontal="right"/>
      <protection hidden="1"/>
    </xf>
    <xf numFmtId="2" fontId="67" fillId="4" borderId="25" xfId="0" applyNumberFormat="1" applyFont="1" applyFill="1" applyBorder="1" applyAlignment="1" applyProtection="1">
      <alignment/>
      <protection hidden="1"/>
    </xf>
    <xf numFmtId="2" fontId="127" fillId="0" borderId="25" xfId="0" applyNumberFormat="1" applyFont="1" applyBorder="1" applyAlignment="1" applyProtection="1">
      <alignment horizontal="right"/>
      <protection hidden="1"/>
    </xf>
    <xf numFmtId="3" fontId="127" fillId="0" borderId="25" xfId="0" applyNumberFormat="1" applyFont="1" applyFill="1" applyBorder="1" applyAlignment="1" applyProtection="1">
      <alignment horizontal="right"/>
      <protection hidden="1"/>
    </xf>
    <xf numFmtId="0" fontId="127" fillId="0" borderId="25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74" fillId="0" borderId="25" xfId="0" applyFont="1" applyBorder="1" applyAlignment="1" applyProtection="1">
      <alignment horizontal="center"/>
      <protection hidden="1"/>
    </xf>
    <xf numFmtId="3" fontId="66" fillId="0" borderId="25" xfId="0" applyNumberFormat="1" applyFont="1" applyFill="1" applyBorder="1" applyAlignment="1" applyProtection="1">
      <alignment horizontal="right"/>
      <protection hidden="1"/>
    </xf>
    <xf numFmtId="0" fontId="87" fillId="0" borderId="0" xfId="0" applyFont="1" applyBorder="1" applyAlignment="1" applyProtection="1">
      <alignment horizontal="center"/>
      <protection hidden="1"/>
    </xf>
    <xf numFmtId="0" fontId="61" fillId="9" borderId="25" xfId="0" applyFont="1" applyFill="1" applyBorder="1" applyAlignment="1" applyProtection="1">
      <alignment horizontal="center" vertical="center"/>
      <protection hidden="1"/>
    </xf>
    <xf numFmtId="0" fontId="61" fillId="9" borderId="35" xfId="0" applyFont="1" applyFill="1" applyBorder="1" applyAlignment="1" applyProtection="1">
      <alignment horizontal="center" vertical="center"/>
      <protection hidden="1"/>
    </xf>
    <xf numFmtId="0" fontId="61" fillId="9" borderId="25" xfId="0" applyFont="1" applyFill="1" applyBorder="1" applyAlignment="1" applyProtection="1">
      <alignment horizontal="center" vertical="center" wrapText="1"/>
      <protection hidden="1"/>
    </xf>
    <xf numFmtId="0" fontId="61" fillId="9" borderId="35" xfId="0" applyFont="1" applyFill="1" applyBorder="1" applyAlignment="1" applyProtection="1">
      <alignment horizontal="center" vertical="center" wrapText="1"/>
      <protection hidden="1"/>
    </xf>
    <xf numFmtId="0" fontId="36" fillId="4" borderId="2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 applyProtection="1">
      <alignment horizontal="left" vertical="center"/>
      <protection hidden="1"/>
    </xf>
    <xf numFmtId="0" fontId="36" fillId="4" borderId="0" xfId="0" applyFont="1" applyFill="1" applyBorder="1" applyAlignment="1" applyProtection="1">
      <alignment horizontal="left" vertical="top" wrapText="1"/>
      <protection hidden="1"/>
    </xf>
    <xf numFmtId="14" fontId="60" fillId="4" borderId="0" xfId="0" applyNumberFormat="1" applyFont="1" applyFill="1" applyBorder="1" applyAlignment="1" applyProtection="1">
      <alignment horizontal="center" vertical="center"/>
      <protection hidden="1" locked="0"/>
    </xf>
    <xf numFmtId="0" fontId="36" fillId="9" borderId="25" xfId="0" applyFont="1" applyFill="1" applyBorder="1" applyAlignment="1" applyProtection="1">
      <alignment horizontal="center" vertical="center" wrapText="1"/>
      <protection hidden="1"/>
    </xf>
    <xf numFmtId="0" fontId="36" fillId="9" borderId="35" xfId="0" applyFont="1" applyFill="1" applyBorder="1" applyAlignment="1" applyProtection="1">
      <alignment horizontal="center" vertical="center" wrapText="1"/>
      <protection hidden="1"/>
    </xf>
    <xf numFmtId="0" fontId="40" fillId="4" borderId="15" xfId="0" applyFont="1" applyFill="1" applyBorder="1" applyAlignment="1" applyProtection="1">
      <alignment horizontal="center" vertical="center" wrapText="1" shrinkToFit="1"/>
      <protection hidden="1"/>
    </xf>
    <xf numFmtId="0" fontId="38" fillId="4" borderId="36" xfId="0" applyFont="1" applyFill="1" applyBorder="1" applyAlignment="1" applyProtection="1">
      <alignment horizontal="center"/>
      <protection hidden="1"/>
    </xf>
    <xf numFmtId="0" fontId="38" fillId="4" borderId="37" xfId="0" applyFont="1" applyFill="1" applyBorder="1" applyAlignment="1" applyProtection="1">
      <alignment horizontal="center"/>
      <protection hidden="1"/>
    </xf>
    <xf numFmtId="0" fontId="38" fillId="4" borderId="38" xfId="0" applyFont="1" applyFill="1" applyBorder="1" applyAlignment="1" applyProtection="1">
      <alignment horizontal="center"/>
      <protection hidden="1"/>
    </xf>
    <xf numFmtId="0" fontId="38" fillId="4" borderId="39" xfId="0" applyFont="1" applyFill="1" applyBorder="1" applyAlignment="1" applyProtection="1">
      <alignment horizontal="center"/>
      <protection hidden="1"/>
    </xf>
    <xf numFmtId="0" fontId="38" fillId="4" borderId="40" xfId="0" applyFont="1" applyFill="1" applyBorder="1" applyAlignment="1" applyProtection="1">
      <alignment horizontal="center"/>
      <protection hidden="1"/>
    </xf>
    <xf numFmtId="0" fontId="38" fillId="4" borderId="41" xfId="0" applyFont="1" applyFill="1" applyBorder="1" applyAlignment="1" applyProtection="1">
      <alignment horizontal="center"/>
      <protection hidden="1"/>
    </xf>
    <xf numFmtId="0" fontId="55" fillId="4" borderId="20" xfId="0" applyFont="1" applyFill="1" applyBorder="1" applyAlignment="1" applyProtection="1">
      <alignment horizontal="left" wrapText="1" shrinkToFit="1"/>
      <protection hidden="1"/>
    </xf>
    <xf numFmtId="0" fontId="55" fillId="4" borderId="0" xfId="0" applyFont="1" applyFill="1" applyBorder="1" applyAlignment="1" applyProtection="1">
      <alignment horizontal="left" wrapText="1" shrinkToFit="1"/>
      <protection hidden="1"/>
    </xf>
    <xf numFmtId="0" fontId="59" fillId="9" borderId="26" xfId="0" applyFont="1" applyFill="1" applyBorder="1" applyAlignment="1" applyProtection="1">
      <alignment horizontal="center" vertical="center"/>
      <protection hidden="1"/>
    </xf>
    <xf numFmtId="0" fontId="59" fillId="9" borderId="42" xfId="0" applyFont="1" applyFill="1" applyBorder="1" applyAlignment="1" applyProtection="1">
      <alignment horizontal="center" vertical="center"/>
      <protection hidden="1"/>
    </xf>
    <xf numFmtId="0" fontId="59" fillId="9" borderId="43" xfId="0" applyFont="1" applyFill="1" applyBorder="1" applyAlignment="1" applyProtection="1">
      <alignment horizontal="center" vertical="center"/>
      <protection hidden="1"/>
    </xf>
    <xf numFmtId="0" fontId="46" fillId="4" borderId="44" xfId="0" applyFont="1" applyFill="1" applyBorder="1" applyAlignment="1" applyProtection="1">
      <alignment horizontal="left" vertical="center" wrapText="1" shrinkToFit="1"/>
      <protection hidden="1"/>
    </xf>
    <xf numFmtId="2" fontId="61" fillId="0" borderId="21" xfId="0" applyNumberFormat="1" applyFont="1" applyBorder="1" applyAlignment="1" applyProtection="1">
      <alignment horizontal="center" vertical="center" wrapText="1" shrinkToFit="1"/>
      <protection hidden="1"/>
    </xf>
    <xf numFmtId="3" fontId="36" fillId="0" borderId="21" xfId="0" applyNumberFormat="1" applyFont="1" applyBorder="1" applyAlignment="1" applyProtection="1">
      <alignment horizontal="center" vertical="center" wrapText="1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 wrapText="1"/>
      <protection hidden="1"/>
    </xf>
    <xf numFmtId="0" fontId="45" fillId="4" borderId="45" xfId="0" applyFont="1" applyFill="1" applyBorder="1" applyAlignment="1" applyProtection="1">
      <alignment horizontal="center" vertical="center"/>
      <protection hidden="1"/>
    </xf>
    <xf numFmtId="0" fontId="57" fillId="9" borderId="25" xfId="0" applyFont="1" applyFill="1" applyBorder="1" applyAlignment="1" applyProtection="1">
      <alignment horizontal="center" vertical="center" wrapText="1"/>
      <protection hidden="1"/>
    </xf>
    <xf numFmtId="0" fontId="57" fillId="9" borderId="25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9" fillId="9" borderId="46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left" vertical="center"/>
      <protection hidden="1"/>
    </xf>
    <xf numFmtId="0" fontId="3" fillId="9" borderId="47" xfId="0" applyFont="1" applyFill="1" applyBorder="1" applyAlignment="1" applyProtection="1">
      <alignment horizontal="left" vertical="center"/>
      <protection hidden="1"/>
    </xf>
    <xf numFmtId="0" fontId="53" fillId="9" borderId="17" xfId="0" applyFont="1" applyFill="1" applyBorder="1" applyAlignment="1" applyProtection="1">
      <alignment horizontal="left"/>
      <protection hidden="1"/>
    </xf>
    <xf numFmtId="0" fontId="50" fillId="9" borderId="17" xfId="0" applyFont="1" applyFill="1" applyBorder="1" applyAlignment="1" applyProtection="1">
      <alignment horizontal="left"/>
      <protection hidden="1"/>
    </xf>
    <xf numFmtId="0" fontId="38" fillId="9" borderId="46" xfId="0" applyFont="1" applyFill="1" applyBorder="1" applyAlignment="1" applyProtection="1">
      <alignment horizontal="left"/>
      <protection hidden="1"/>
    </xf>
    <xf numFmtId="0" fontId="38" fillId="9" borderId="17" xfId="0" applyFont="1" applyFill="1" applyBorder="1" applyAlignment="1" applyProtection="1">
      <alignment horizontal="left"/>
      <protection hidden="1"/>
    </xf>
    <xf numFmtId="0" fontId="62" fillId="4" borderId="0" xfId="0" applyFont="1" applyFill="1" applyBorder="1" applyAlignment="1" applyProtection="1">
      <alignment horizontal="left" vertical="center" wrapText="1" shrinkToFit="1"/>
      <protection hidden="1"/>
    </xf>
    <xf numFmtId="0" fontId="58" fillId="4" borderId="19" xfId="0" applyFont="1" applyFill="1" applyBorder="1" applyAlignment="1" applyProtection="1">
      <alignment horizontal="center" vertical="center" wrapText="1" shrinkToFit="1"/>
      <protection hidden="1"/>
    </xf>
    <xf numFmtId="0" fontId="38" fillId="4" borderId="17" xfId="0" applyFont="1" applyFill="1" applyBorder="1" applyAlignment="1" applyProtection="1">
      <alignment horizontal="center"/>
      <protection hidden="1"/>
    </xf>
    <xf numFmtId="0" fontId="65" fillId="0" borderId="21" xfId="0" applyFont="1" applyFill="1" applyBorder="1" applyAlignment="1" applyProtection="1">
      <alignment horizontal="left"/>
      <protection hidden="1"/>
    </xf>
    <xf numFmtId="0" fontId="98" fillId="4" borderId="0" xfId="0" applyFont="1" applyFill="1" applyBorder="1" applyAlignment="1" applyProtection="1">
      <alignment horizontal="left" vertical="top" wrapText="1" shrinkToFit="1"/>
      <protection hidden="1"/>
    </xf>
    <xf numFmtId="0" fontId="52" fillId="4" borderId="0" xfId="0" applyFont="1" applyFill="1" applyBorder="1" applyAlignment="1" applyProtection="1">
      <alignment horizontal="left" vertical="center" wrapText="1" shrinkToFit="1"/>
      <protection hidden="1"/>
    </xf>
    <xf numFmtId="0" fontId="65" fillId="0" borderId="22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109" fillId="4" borderId="15" xfId="0" applyFont="1" applyFill="1" applyBorder="1" applyAlignment="1" applyProtection="1">
      <alignment horizontal="center" vertical="center" wrapText="1" shrinkToFi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61" fillId="9" borderId="23" xfId="0" applyFont="1" applyFill="1" applyBorder="1" applyAlignment="1" applyProtection="1">
      <alignment horizontal="center" vertical="center"/>
      <protection hidden="1" locked="0"/>
    </xf>
    <xf numFmtId="0" fontId="61" fillId="9" borderId="23" xfId="0" applyFont="1" applyFill="1" applyBorder="1" applyAlignment="1" applyProtection="1">
      <alignment horizontal="center" vertical="center" wrapText="1"/>
      <protection hidden="1" locked="0"/>
    </xf>
    <xf numFmtId="0" fontId="61" fillId="9" borderId="1" xfId="0" applyFont="1" applyFill="1" applyBorder="1" applyAlignment="1" applyProtection="1">
      <alignment horizontal="center" vertical="center" wrapText="1"/>
      <protection hidden="1" locked="0"/>
    </xf>
    <xf numFmtId="0" fontId="61" fillId="9" borderId="1" xfId="0" applyFont="1" applyFill="1" applyBorder="1" applyAlignment="1" applyProtection="1">
      <alignment horizontal="center" vertical="center" wrapText="1"/>
      <protection hidden="1"/>
    </xf>
    <xf numFmtId="0" fontId="109" fillId="4" borderId="15" xfId="0" applyFont="1" applyFill="1" applyBorder="1" applyAlignment="1" applyProtection="1">
      <alignment horizontal="center" vertical="center" wrapText="1" shrinkToFit="1"/>
      <protection hidden="1" locked="0"/>
    </xf>
    <xf numFmtId="0" fontId="3" fillId="4" borderId="0" xfId="0" applyFont="1" applyFill="1" applyBorder="1" applyAlignment="1" applyProtection="1">
      <alignment horizontal="left" vertical="center"/>
      <protection hidden="1" locked="0"/>
    </xf>
    <xf numFmtId="0" fontId="3" fillId="4" borderId="0" xfId="0" applyFont="1" applyFill="1" applyBorder="1" applyAlignment="1" applyProtection="1">
      <alignment horizontal="left" vertical="top" wrapText="1"/>
      <protection hidden="1" locked="0"/>
    </xf>
    <xf numFmtId="0" fontId="36" fillId="9" borderId="23" xfId="0" applyFont="1" applyFill="1" applyBorder="1" applyAlignment="1" applyProtection="1">
      <alignment horizontal="center" vertical="center" wrapText="1"/>
      <protection hidden="1" locked="0"/>
    </xf>
    <xf numFmtId="0" fontId="36" fillId="9" borderId="1" xfId="0" applyFont="1" applyFill="1" applyBorder="1" applyAlignment="1" applyProtection="1">
      <alignment horizontal="center" vertical="center" wrapText="1"/>
      <protection hidden="1"/>
    </xf>
    <xf numFmtId="0" fontId="61" fillId="9" borderId="1" xfId="0" applyFont="1" applyFill="1" applyBorder="1" applyAlignment="1" applyProtection="1">
      <alignment horizontal="center" vertical="center"/>
      <protection hidden="1"/>
    </xf>
  </cellXfs>
  <cellStyles count="121">
    <cellStyle name="Normal" xfId="0"/>
    <cellStyle name="????????" xfId="15"/>
    <cellStyle name="1 000 Kи_laroux" xfId="16"/>
    <cellStyle name="2.Жирный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A modif Blanc" xfId="36"/>
    <cellStyle name="A modifier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Discription" xfId="53"/>
    <cellStyle name="Dziesietny [0]_PERSONAL" xfId="54"/>
    <cellStyle name="Dziesietny_PERSONAL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Header1" xfId="68"/>
    <cellStyle name="Header2" xfId="69"/>
    <cellStyle name="Hyperlink_PERSONAL" xfId="70"/>
    <cellStyle name="Italic" xfId="71"/>
    <cellStyle name="Licence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Milliers [0]_laroux" xfId="78"/>
    <cellStyle name="Milliers_laroux" xfId="79"/>
    <cellStyle name="mмny_laroux" xfId="80"/>
    <cellStyle name="Normal - Style1" xfId="81"/>
    <cellStyle name="Normal_# 41-Market &amp;Trends" xfId="82"/>
    <cellStyle name="normбlnн_laroux" xfId="83"/>
    <cellStyle name="Percent [0]" xfId="84"/>
    <cellStyle name="Percent [00]" xfId="85"/>
    <cellStyle name="Percent_#6 Temps &amp; Contractors" xfId="86"/>
    <cellStyle name="PrePop Currency (0)" xfId="87"/>
    <cellStyle name="PrePop Currency (2)" xfId="88"/>
    <cellStyle name="PrePop Units (0)" xfId="89"/>
    <cellStyle name="PrePop Units (1)" xfId="90"/>
    <cellStyle name="PrePop Units (2)" xfId="91"/>
    <cellStyle name="Standard" xfId="92"/>
    <cellStyle name="Text" xfId="93"/>
    <cellStyle name="Text Indent A" xfId="94"/>
    <cellStyle name="Text Indent B" xfId="95"/>
    <cellStyle name="Text Indent C" xfId="96"/>
    <cellStyle name="Walutowy [0]_PERSONAL" xfId="97"/>
    <cellStyle name="Walutowy_PERSONAL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бrky [0]_laroux" xfId="115"/>
    <cellStyle name="ибrky_laroux" xfId="116"/>
    <cellStyle name="Итог" xfId="117"/>
    <cellStyle name="Контрольная ячейка" xfId="118"/>
    <cellStyle name="Название" xfId="119"/>
    <cellStyle name="Нейтральный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Тысячи [0]_laroux" xfId="128"/>
    <cellStyle name="Тысячи(0)" xfId="129"/>
    <cellStyle name="Тысячи_laroux" xfId="130"/>
    <cellStyle name="Упаковка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10</xdr:row>
      <xdr:rowOff>38100</xdr:rowOff>
    </xdr:from>
    <xdr:to>
      <xdr:col>0</xdr:col>
      <xdr:colOff>2190750</xdr:colOff>
      <xdr:row>25</xdr:row>
      <xdr:rowOff>361950</xdr:rowOff>
    </xdr:to>
    <xdr:grpSp>
      <xdr:nvGrpSpPr>
        <xdr:cNvPr id="1" name="Group 1"/>
        <xdr:cNvGrpSpPr>
          <a:grpSpLocks/>
        </xdr:cNvGrpSpPr>
      </xdr:nvGrpSpPr>
      <xdr:grpSpPr>
        <a:xfrm>
          <a:off x="1190625" y="3038475"/>
          <a:ext cx="1000125" cy="3267075"/>
          <a:chOff x="1848" y="5619"/>
          <a:chExt cx="1559" cy="4596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0</xdr:row>
      <xdr:rowOff>28575</xdr:rowOff>
    </xdr:from>
    <xdr:to>
      <xdr:col>12</xdr:col>
      <xdr:colOff>47625</xdr:colOff>
      <xdr:row>2</xdr:row>
      <xdr:rowOff>266700</xdr:rowOff>
    </xdr:to>
    <xdr:sp>
      <xdr:nvSpPr>
        <xdr:cNvPr id="5" name="WordArt 5"/>
        <xdr:cNvSpPr>
          <a:spLocks/>
        </xdr:cNvSpPr>
      </xdr:nvSpPr>
      <xdr:spPr>
        <a:xfrm>
          <a:off x="2457450" y="28575"/>
          <a:ext cx="84201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69">
              <a:ln w="9525" cmpd="sng">
                <a:noFill/>
              </a:ln>
              <a:solidFill>
                <a:srgbClr val="000000"/>
              </a:solidFill>
              <a:effectLst>
                <a:outerShdw dist="63504" dir="3183908" algn="ctr">
                  <a:srgbClr val="000000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У П Т К</a:t>
          </a:r>
        </a:p>
      </xdr:txBody>
    </xdr:sp>
    <xdr:clientData/>
  </xdr:twoCellAnchor>
  <xdr:twoCellAnchor>
    <xdr:from>
      <xdr:col>0</xdr:col>
      <xdr:colOff>1371600</xdr:colOff>
      <xdr:row>480</xdr:row>
      <xdr:rowOff>0</xdr:rowOff>
    </xdr:from>
    <xdr:to>
      <xdr:col>11</xdr:col>
      <xdr:colOff>533400</xdr:colOff>
      <xdr:row>497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371600" y="97031175"/>
          <a:ext cx="9448800" cy="2581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0</xdr:col>
      <xdr:colOff>66675</xdr:colOff>
      <xdr:row>6</xdr:row>
      <xdr:rowOff>0</xdr:rowOff>
    </xdr:from>
    <xdr:to>
      <xdr:col>6</xdr:col>
      <xdr:colOff>190500</xdr:colOff>
      <xdr:row>8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675" y="1314450"/>
          <a:ext cx="59817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РФ, Ставропольский край,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100" b="1" i="0" u="none" baseline="0">
              <a:solidFill>
                <a:srgbClr val="000000"/>
              </a:solidFill>
            </a:rPr>
            <a:t>http://www.uptk-torg.ru                              E-mail: uptk</a:t>
          </a:r>
          <a:r>
            <a:rPr lang="en-US" cap="none" sz="1100" b="1" i="0" u="none" baseline="0">
              <a:solidFill>
                <a:srgbClr val="000000"/>
              </a:solidFill>
            </a:rPr>
            <a:t>pt</a:t>
          </a:r>
          <a:r>
            <a:rPr lang="en-US" cap="none" sz="1100" b="1" i="0" u="none" baseline="0">
              <a:solidFill>
                <a:srgbClr val="000000"/>
              </a:solidFill>
            </a:rPr>
            <a:t>@</a:t>
          </a:r>
          <a:r>
            <a:rPr lang="en-US" cap="none" sz="1100" b="1" i="0" u="none" baseline="0">
              <a:solidFill>
                <a:srgbClr val="000000"/>
              </a:solidFill>
            </a:rPr>
            <a:t>yandex</a:t>
          </a:r>
          <a:r>
            <a:rPr lang="en-US" cap="none" sz="1100" b="1" i="0" u="none" baseline="0">
              <a:solidFill>
                <a:srgbClr val="000000"/>
              </a:solidFill>
            </a:rPr>
            <a:t>.ru
</a:t>
          </a:r>
          <a:r>
            <a:rPr lang="en-US" cap="none" sz="1000" b="0" i="1" u="none" baseline="0">
              <a:solidFill>
                <a:srgbClr val="000000"/>
              </a:solidFill>
            </a:rPr>
            <a:t>ж/д реквизиты: станция Лермонтовский Северо-Кавказской железной дороги,
</a:t>
          </a:r>
          <a:r>
            <a:rPr lang="en-US" cap="none" sz="1000" b="0" i="1" u="none" baseline="0">
              <a:solidFill>
                <a:srgbClr val="000000"/>
              </a:solidFill>
            </a:rPr>
            <a:t>код станции 532006,
</a:t>
          </a:r>
          <a:r>
            <a:rPr lang="en-US" cap="none" sz="1000" b="0" i="1" u="none" baseline="0">
              <a:solidFill>
                <a:srgbClr val="000000"/>
              </a:solidFill>
            </a:rPr>
            <a:t>Грузополучатель: ООО "УПТК-Торг", код предприятия 1980, ОКПО 75050625</a:t>
          </a:r>
        </a:p>
      </xdr:txBody>
    </xdr:sp>
    <xdr:clientData/>
  </xdr:twoCellAnchor>
  <xdr:twoCellAnchor>
    <xdr:from>
      <xdr:col>0</xdr:col>
      <xdr:colOff>1762125</xdr:colOff>
      <xdr:row>3</xdr:row>
      <xdr:rowOff>57150</xdr:rowOff>
    </xdr:from>
    <xdr:to>
      <xdr:col>12</xdr:col>
      <xdr:colOff>257175</xdr:colOff>
      <xdr:row>3</xdr:row>
      <xdr:rowOff>285750</xdr:rowOff>
    </xdr:to>
    <xdr:sp>
      <xdr:nvSpPr>
        <xdr:cNvPr id="8" name="WordArt 8"/>
        <xdr:cNvSpPr>
          <a:spLocks/>
        </xdr:cNvSpPr>
      </xdr:nvSpPr>
      <xdr:spPr>
        <a:xfrm>
          <a:off x="1762125" y="733425"/>
          <a:ext cx="93249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50 лет на рынке стройматериалов</a:t>
          </a:r>
        </a:p>
      </xdr:txBody>
    </xdr:sp>
    <xdr:clientData/>
  </xdr:twoCellAnchor>
  <xdr:twoCellAnchor>
    <xdr:from>
      <xdr:col>3</xdr:col>
      <xdr:colOff>0</xdr:colOff>
      <xdr:row>2</xdr:row>
      <xdr:rowOff>257175</xdr:rowOff>
    </xdr:from>
    <xdr:to>
      <xdr:col>7</xdr:col>
      <xdr:colOff>1200150</xdr:colOff>
      <xdr:row>3</xdr:row>
      <xdr:rowOff>57150</xdr:rowOff>
    </xdr:to>
    <xdr:sp>
      <xdr:nvSpPr>
        <xdr:cNvPr id="9" name="WordArt 9"/>
        <xdr:cNvSpPr>
          <a:spLocks/>
        </xdr:cNvSpPr>
      </xdr:nvSpPr>
      <xdr:spPr>
        <a:xfrm>
          <a:off x="3562350" y="581025"/>
          <a:ext cx="42005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 о р 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5</xdr:col>
      <xdr:colOff>561975</xdr:colOff>
      <xdr:row>2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47625" y="142875"/>
          <a:ext cx="495300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У П Т К</a:t>
          </a:r>
        </a:p>
      </xdr:txBody>
    </xdr:sp>
    <xdr:clientData/>
  </xdr:twoCellAnchor>
  <xdr:twoCellAnchor>
    <xdr:from>
      <xdr:col>0</xdr:col>
      <xdr:colOff>1038225</xdr:colOff>
      <xdr:row>2</xdr:row>
      <xdr:rowOff>409575</xdr:rowOff>
    </xdr:from>
    <xdr:to>
      <xdr:col>3</xdr:col>
      <xdr:colOff>466725</xdr:colOff>
      <xdr:row>3</xdr:row>
      <xdr:rowOff>228600</xdr:rowOff>
    </xdr:to>
    <xdr:sp>
      <xdr:nvSpPr>
        <xdr:cNvPr id="2" name="WordArt 2"/>
        <xdr:cNvSpPr>
          <a:spLocks/>
        </xdr:cNvSpPr>
      </xdr:nvSpPr>
      <xdr:spPr>
        <a:xfrm>
          <a:off x="1038225" y="733425"/>
          <a:ext cx="2628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т о р г</a:t>
          </a:r>
        </a:p>
      </xdr:txBody>
    </xdr:sp>
    <xdr:clientData/>
  </xdr:twoCellAnchor>
  <xdr:twoCellAnchor>
    <xdr:from>
      <xdr:col>0</xdr:col>
      <xdr:colOff>1466850</xdr:colOff>
      <xdr:row>4</xdr:row>
      <xdr:rowOff>28575</xdr:rowOff>
    </xdr:from>
    <xdr:to>
      <xdr:col>8</xdr:col>
      <xdr:colOff>781050</xdr:colOff>
      <xdr:row>4</xdr:row>
      <xdr:rowOff>552450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466850" y="1409700"/>
          <a:ext cx="5724525" cy="523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ж/д реквизиты: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станция Лермонтовский Северо-Кавказской железной дороги,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станции 532006,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Грузополучатель: ООО "УПТК-Торг", код предприятия 1980, ОКПО 75050625</a:t>
          </a:r>
        </a:p>
      </xdr:txBody>
    </xdr:sp>
    <xdr:clientData/>
  </xdr:twoCellAnchor>
  <xdr:twoCellAnchor>
    <xdr:from>
      <xdr:col>0</xdr:col>
      <xdr:colOff>161925</xdr:colOff>
      <xdr:row>18</xdr:row>
      <xdr:rowOff>66675</xdr:rowOff>
    </xdr:from>
    <xdr:to>
      <xdr:col>10</xdr:col>
      <xdr:colOff>1971675</xdr:colOff>
      <xdr:row>26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61925" y="4410075"/>
          <a:ext cx="11410950" cy="1257300"/>
        </a:xfrm>
        <a:prstGeom prst="ellipseRibbon">
          <a:avLst>
            <a:gd name="adj1" fmla="val -50000"/>
            <a:gd name="adj2" fmla="val -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Распродажа!!!
</a:t>
          </a:r>
          <a:r>
            <a:rPr lang="en-US" cap="none" sz="2600" b="1" i="0" u="none" baseline="0">
              <a:solidFill>
                <a:srgbClr val="000000"/>
              </a:solidFill>
            </a:rPr>
            <a:t>только в мае - июне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1981200</xdr:colOff>
      <xdr:row>74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4725650"/>
          <a:ext cx="11582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10</xdr:row>
      <xdr:rowOff>38100</xdr:rowOff>
    </xdr:from>
    <xdr:to>
      <xdr:col>0</xdr:col>
      <xdr:colOff>2905125</xdr:colOff>
      <xdr:row>19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2133600" y="3038475"/>
          <a:ext cx="771525" cy="1543050"/>
          <a:chOff x="3304" y="5373"/>
          <a:chExt cx="1202" cy="2423"/>
        </a:xfrm>
        <a:solidFill>
          <a:srgbClr val="FFFFFF"/>
        </a:solidFill>
      </xdr:grpSpPr>
    </xdr:grpSp>
    <xdr:clientData/>
  </xdr:twoCellAnchor>
  <xdr:twoCellAnchor>
    <xdr:from>
      <xdr:col>0</xdr:col>
      <xdr:colOff>19050</xdr:colOff>
      <xdr:row>7</xdr:row>
      <xdr:rowOff>9525</xdr:rowOff>
    </xdr:from>
    <xdr:to>
      <xdr:col>6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2495550"/>
          <a:ext cx="10944225" cy="0"/>
        </a:xfrm>
        <a:prstGeom prst="line">
          <a:avLst/>
        </a:prstGeom>
        <a:noFill/>
        <a:ln w="41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19</xdr:row>
      <xdr:rowOff>266700</xdr:rowOff>
    </xdr:from>
    <xdr:to>
      <xdr:col>5</xdr:col>
      <xdr:colOff>723900</xdr:colOff>
      <xdr:row>20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029200" y="4638675"/>
          <a:ext cx="5591175" cy="2000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Оптовым покупателям СКИДКА!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5</xdr:col>
      <xdr:colOff>704850</xdr:colOff>
      <xdr:row>4</xdr:row>
      <xdr:rowOff>257175</xdr:rowOff>
    </xdr:to>
    <xdr:grpSp>
      <xdr:nvGrpSpPr>
        <xdr:cNvPr id="7" name="Group 7"/>
        <xdr:cNvGrpSpPr>
          <a:grpSpLocks/>
        </xdr:cNvGrpSpPr>
      </xdr:nvGrpSpPr>
      <xdr:grpSpPr>
        <a:xfrm>
          <a:off x="28575" y="19050"/>
          <a:ext cx="10572750" cy="885825"/>
          <a:chOff x="44" y="30"/>
          <a:chExt cx="16404" cy="1396"/>
        </a:xfrm>
        <a:solidFill>
          <a:srgbClr val="FFFFFF"/>
        </a:solidFill>
      </xdr:grpSpPr>
    </xdr:grpSp>
    <xdr:clientData/>
  </xdr:twoCellAnchor>
  <xdr:twoCellAnchor>
    <xdr:from>
      <xdr:col>0</xdr:col>
      <xdr:colOff>190500</xdr:colOff>
      <xdr:row>4</xdr:row>
      <xdr:rowOff>304800</xdr:rowOff>
    </xdr:from>
    <xdr:to>
      <xdr:col>3</xdr:col>
      <xdr:colOff>1247775</xdr:colOff>
      <xdr:row>6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90500" y="952500"/>
          <a:ext cx="64008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9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9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900" b="1" i="0" u="none" baseline="0">
              <a:solidFill>
                <a:srgbClr val="000000"/>
              </a:solidFill>
            </a:rPr>
            <a:t>http://www.uptk-torg.ru              E-mail: </a:t>
          </a:r>
          <a:r>
            <a:rPr lang="en-US" cap="none" sz="1000" b="1" i="0" u="none" baseline="0">
              <a:solidFill>
                <a:srgbClr val="000000"/>
              </a:solidFill>
            </a:rPr>
            <a:t>uptk</a:t>
          </a:r>
          <a:r>
            <a:rPr lang="en-US" cap="none" sz="1000" b="1" i="0" u="none" baseline="0">
              <a:solidFill>
                <a:srgbClr val="000000"/>
              </a:solidFill>
            </a:rPr>
            <a:t>pt</a:t>
          </a:r>
          <a:r>
            <a:rPr lang="en-US" cap="none" sz="1000" b="1" i="0" u="none" baseline="0">
              <a:solidFill>
                <a:srgbClr val="000000"/>
              </a:solidFill>
            </a:rPr>
            <a:t>@</a:t>
          </a:r>
          <a:r>
            <a:rPr lang="en-US" cap="none" sz="1000" b="1" i="0" u="none" baseline="0">
              <a:solidFill>
                <a:srgbClr val="000000"/>
              </a:solidFill>
            </a:rPr>
            <a:t>yandex</a:t>
          </a:r>
          <a:r>
            <a:rPr lang="en-US" cap="none" sz="1000" b="1" i="0" u="none" baseline="0">
              <a:solidFill>
                <a:srgbClr val="000000"/>
              </a:solidFill>
            </a:rPr>
            <a:t>.ru</a:t>
          </a:r>
        </a:p>
      </xdr:txBody>
    </xdr:sp>
    <xdr:clientData/>
  </xdr:twoCellAnchor>
  <xdr:twoCellAnchor>
    <xdr:from>
      <xdr:col>0</xdr:col>
      <xdr:colOff>152400</xdr:colOff>
      <xdr:row>6</xdr:row>
      <xdr:rowOff>28575</xdr:rowOff>
    </xdr:from>
    <xdr:to>
      <xdr:col>3</xdr:col>
      <xdr:colOff>2133600</xdr:colOff>
      <xdr:row>6</xdr:row>
      <xdr:rowOff>523875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52400" y="1905000"/>
          <a:ext cx="7324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ж/д реквизиты: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станция Лермонтовский Северо-Кавказской железной дороги,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 станции 532006,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Грузополучатель: ООО "УПТК-Торг", код предприятия 1980, ОКПО 75050625
</a:t>
          </a:r>
        </a:p>
      </xdr:txBody>
    </xdr:sp>
    <xdr:clientData/>
  </xdr:twoCellAnchor>
  <xdr:twoCellAnchor>
    <xdr:from>
      <xdr:col>3</xdr:col>
      <xdr:colOff>2190750</xdr:colOff>
      <xdr:row>7</xdr:row>
      <xdr:rowOff>152400</xdr:rowOff>
    </xdr:from>
    <xdr:to>
      <xdr:col>5</xdr:col>
      <xdr:colOff>942975</xdr:colOff>
      <xdr:row>18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7534275" y="2638425"/>
          <a:ext cx="33051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</xdr:row>
      <xdr:rowOff>19050</xdr:rowOff>
    </xdr:from>
    <xdr:to>
      <xdr:col>5</xdr:col>
      <xdr:colOff>419100</xdr:colOff>
      <xdr:row>1</xdr:row>
      <xdr:rowOff>742950</xdr:rowOff>
    </xdr:to>
    <xdr:sp>
      <xdr:nvSpPr>
        <xdr:cNvPr id="1" name="Rectangle 1"/>
        <xdr:cNvSpPr>
          <a:spLocks/>
        </xdr:cNvSpPr>
      </xdr:nvSpPr>
      <xdr:spPr>
        <a:xfrm>
          <a:off x="2133600" y="342900"/>
          <a:ext cx="4562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</xdr:row>
      <xdr:rowOff>19050</xdr:rowOff>
    </xdr:from>
    <xdr:to>
      <xdr:col>5</xdr:col>
      <xdr:colOff>419100</xdr:colOff>
      <xdr:row>1</xdr:row>
      <xdr:rowOff>742950</xdr:rowOff>
    </xdr:to>
    <xdr:sp>
      <xdr:nvSpPr>
        <xdr:cNvPr id="1" name="Rectangle 1"/>
        <xdr:cNvSpPr>
          <a:spLocks/>
        </xdr:cNvSpPr>
      </xdr:nvSpPr>
      <xdr:spPr>
        <a:xfrm>
          <a:off x="2133600" y="342900"/>
          <a:ext cx="34956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357532, г.Пятигорск, Лермонтовский разъезд, 15
</a:t>
          </a:r>
          <a:r>
            <a:rPr lang="en-US" cap="none" sz="1000" b="0" i="1" u="none" baseline="0">
              <a:solidFill>
                <a:srgbClr val="000000"/>
              </a:solidFill>
            </a:rPr>
            <a:t>Тел.: 8 (8793) 32-63-45, 32-25-04, 32-25-97, 32-38-84, 32-84-61
</a:t>
          </a:r>
          <a:r>
            <a:rPr lang="en-US" cap="none" sz="1000" b="0" i="1" u="none" baseline="0">
              <a:solidFill>
                <a:srgbClr val="000000"/>
              </a:solidFill>
            </a:rPr>
            <a:t>Тел./факс: 8 (8793) 32-39-51, 32-63-45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1"/>
  <sheetViews>
    <sheetView tabSelected="1" zoomScale="81" zoomScaleNormal="81" zoomScaleSheetLayoutView="100" zoomScalePageLayoutView="0" workbookViewId="0" topLeftCell="A1">
      <selection activeCell="A1" sqref="A1"/>
    </sheetView>
  </sheetViews>
  <sheetFormatPr defaultColWidth="11.33203125" defaultRowHeight="11.25"/>
  <cols>
    <col min="1" max="1" width="43" style="1" customWidth="1"/>
    <col min="2" max="2" width="5.16015625" style="2" customWidth="1"/>
    <col min="3" max="3" width="14.16015625" style="3" customWidth="1"/>
    <col min="4" max="4" width="13.16015625" style="3" customWidth="1"/>
    <col min="5" max="5" width="14.33203125" style="4" customWidth="1"/>
    <col min="6" max="6" width="12.66015625" style="4" customWidth="1"/>
    <col min="7" max="7" width="12.33203125" style="5" customWidth="1"/>
    <col min="8" max="8" width="28.33203125" style="6" customWidth="1"/>
    <col min="9" max="9" width="11.5" style="6" customWidth="1"/>
    <col min="10" max="10" width="15.16015625" style="6" customWidth="1"/>
    <col min="11" max="11" width="10.16015625" style="6" customWidth="1"/>
    <col min="12" max="12" width="9.5" style="6" customWidth="1"/>
    <col min="13" max="13" width="12.5" style="6" customWidth="1"/>
    <col min="14" max="14" width="11.66015625" style="7" customWidth="1"/>
    <col min="15" max="16384" width="11.33203125" style="8" customWidth="1"/>
  </cols>
  <sheetData>
    <row r="1" spans="1:13" ht="12.75" customHeight="1">
      <c r="A1" s="9" t="s">
        <v>0</v>
      </c>
      <c r="B1" s="9"/>
      <c r="C1" s="9"/>
      <c r="D1" s="9"/>
      <c r="E1" s="9"/>
      <c r="F1" s="9"/>
      <c r="G1" s="10"/>
      <c r="H1" s="11"/>
      <c r="I1" s="11"/>
      <c r="J1" s="11"/>
      <c r="K1" s="11"/>
      <c r="L1" s="12"/>
      <c r="M1" s="12"/>
    </row>
    <row r="2" spans="1:13" ht="12.75" customHeight="1">
      <c r="A2" s="9"/>
      <c r="B2" s="9"/>
      <c r="C2" s="9"/>
      <c r="D2" s="9"/>
      <c r="E2" s="9"/>
      <c r="F2" s="9"/>
      <c r="G2" s="10"/>
      <c r="H2" s="11"/>
      <c r="I2" s="11"/>
      <c r="J2" s="11"/>
      <c r="K2" s="11"/>
      <c r="L2" s="12"/>
      <c r="M2" s="12"/>
    </row>
    <row r="3" spans="1:13" ht="27.75" customHeight="1">
      <c r="A3" s="13"/>
      <c r="B3" s="9"/>
      <c r="C3" s="9"/>
      <c r="D3" s="9"/>
      <c r="E3" s="9"/>
      <c r="F3" s="9"/>
      <c r="G3" s="10"/>
      <c r="H3" s="11"/>
      <c r="I3" s="11"/>
      <c r="J3" s="11"/>
      <c r="K3" s="11"/>
      <c r="L3" s="12"/>
      <c r="M3" s="12"/>
    </row>
    <row r="4" spans="1:13" ht="22.5" customHeight="1">
      <c r="A4" s="13"/>
      <c r="B4" s="9"/>
      <c r="C4" s="9"/>
      <c r="D4" s="9"/>
      <c r="E4" s="9"/>
      <c r="F4" s="9"/>
      <c r="G4" s="10"/>
      <c r="H4" s="11"/>
      <c r="I4" s="11"/>
      <c r="J4" s="11"/>
      <c r="K4" s="11"/>
      <c r="L4" s="12"/>
      <c r="M4" s="12"/>
    </row>
    <row r="5" spans="1:13" ht="3.75" customHeight="1">
      <c r="A5" s="13"/>
      <c r="B5" s="9"/>
      <c r="C5" s="9"/>
      <c r="D5" s="9"/>
      <c r="E5" s="9"/>
      <c r="F5" s="9"/>
      <c r="G5" s="10"/>
      <c r="H5" s="11"/>
      <c r="I5" s="11"/>
      <c r="J5" s="11"/>
      <c r="K5" s="11"/>
      <c r="L5" s="12"/>
      <c r="M5" s="12"/>
    </row>
    <row r="6" spans="1:13" ht="24" customHeight="1">
      <c r="A6" s="14" t="s">
        <v>768</v>
      </c>
      <c r="B6" s="9"/>
      <c r="C6" s="9"/>
      <c r="D6" s="9"/>
      <c r="E6" s="9"/>
      <c r="F6" s="9"/>
      <c r="G6" s="10"/>
      <c r="H6" s="11"/>
      <c r="I6" s="11"/>
      <c r="J6" s="11"/>
      <c r="K6" s="11"/>
      <c r="L6" s="12"/>
      <c r="M6" s="12"/>
    </row>
    <row r="7" spans="1:13" ht="33" customHeight="1" thickBot="1">
      <c r="A7" s="14"/>
      <c r="B7" s="9"/>
      <c r="C7" s="9"/>
      <c r="D7" s="9"/>
      <c r="E7" s="9"/>
      <c r="F7" s="9"/>
      <c r="G7" s="10"/>
      <c r="H7" s="424" t="s">
        <v>1</v>
      </c>
      <c r="I7" s="424"/>
      <c r="J7" s="424"/>
      <c r="K7" s="424"/>
      <c r="L7" s="424"/>
      <c r="M7" s="424"/>
    </row>
    <row r="8" spans="1:13" ht="63.75" customHeight="1" thickBot="1" thickTop="1">
      <c r="A8" s="15"/>
      <c r="B8" s="16"/>
      <c r="C8" s="16"/>
      <c r="D8" s="16"/>
      <c r="E8" s="17"/>
      <c r="F8" s="17"/>
      <c r="G8" s="18"/>
      <c r="H8" s="424"/>
      <c r="I8" s="424"/>
      <c r="J8" s="424"/>
      <c r="K8" s="424"/>
      <c r="L8" s="424"/>
      <c r="M8" s="424"/>
    </row>
    <row r="9" spans="1:13" ht="18" customHeight="1" thickTop="1">
      <c r="A9" s="436" t="s">
        <v>747</v>
      </c>
      <c r="B9" s="436"/>
      <c r="C9" s="436"/>
      <c r="D9" s="436"/>
      <c r="E9" s="436"/>
      <c r="F9" s="436"/>
      <c r="G9" s="436"/>
      <c r="H9" s="436"/>
      <c r="I9" s="436"/>
      <c r="J9" s="20"/>
      <c r="K9" s="20"/>
      <c r="L9" s="20"/>
      <c r="M9" s="20"/>
    </row>
    <row r="10" spans="1:13" ht="18" customHeight="1">
      <c r="A10" s="29" t="s">
        <v>4</v>
      </c>
      <c r="B10" s="30"/>
      <c r="C10" s="30"/>
      <c r="D10" s="30"/>
      <c r="E10" s="30"/>
      <c r="F10" s="31"/>
      <c r="G10" s="32"/>
      <c r="H10" s="31"/>
      <c r="I10" s="33"/>
      <c r="J10" s="33"/>
      <c r="K10" s="33"/>
      <c r="L10" s="33"/>
      <c r="M10" s="33"/>
    </row>
    <row r="11" spans="1:13" ht="12.75" customHeight="1" thickBot="1">
      <c r="A11" s="34" t="s">
        <v>0</v>
      </c>
      <c r="B11" s="35"/>
      <c r="C11" s="30"/>
      <c r="D11" s="30"/>
      <c r="E11" s="30"/>
      <c r="F11" s="31"/>
      <c r="G11" s="32"/>
      <c r="H11" s="36"/>
      <c r="I11" s="37"/>
      <c r="J11" s="37"/>
      <c r="K11" s="37"/>
      <c r="L11" s="37"/>
      <c r="M11" s="37"/>
    </row>
    <row r="12" spans="1:13" ht="18" customHeight="1">
      <c r="A12" s="29" t="s">
        <v>5</v>
      </c>
      <c r="B12" s="38" t="s">
        <v>6</v>
      </c>
      <c r="C12" s="30"/>
      <c r="D12" s="30"/>
      <c r="E12" s="30"/>
      <c r="F12" s="31"/>
      <c r="G12" s="39"/>
      <c r="H12" s="40"/>
      <c r="I12" s="425" t="s">
        <v>7</v>
      </c>
      <c r="J12" s="426"/>
      <c r="K12" s="426"/>
      <c r="L12" s="426"/>
      <c r="M12" s="427"/>
    </row>
    <row r="13" spans="1:13" ht="16.5" customHeight="1" thickBot="1">
      <c r="A13" s="41"/>
      <c r="B13" s="40" t="s">
        <v>8</v>
      </c>
      <c r="C13" s="30"/>
      <c r="D13" s="30"/>
      <c r="E13" s="30"/>
      <c r="F13" s="31"/>
      <c r="G13" s="39"/>
      <c r="H13" s="40"/>
      <c r="I13" s="428" t="s">
        <v>9</v>
      </c>
      <c r="J13" s="429"/>
      <c r="K13" s="429"/>
      <c r="L13" s="429"/>
      <c r="M13" s="430"/>
    </row>
    <row r="14" spans="1:13" ht="12.75" customHeight="1">
      <c r="A14" s="19"/>
      <c r="B14" s="40" t="s">
        <v>10</v>
      </c>
      <c r="C14" s="42"/>
      <c r="D14" s="25"/>
      <c r="E14" s="25"/>
      <c r="F14" s="12"/>
      <c r="G14" s="43"/>
      <c r="H14" s="29"/>
      <c r="I14" s="196"/>
      <c r="J14" s="44"/>
      <c r="K14" s="44"/>
      <c r="L14" s="44"/>
      <c r="M14" s="197"/>
    </row>
    <row r="15" spans="1:13" ht="34.5" customHeight="1">
      <c r="A15" s="45" t="s">
        <v>11</v>
      </c>
      <c r="B15" s="431" t="s">
        <v>12</v>
      </c>
      <c r="C15" s="431"/>
      <c r="D15" s="431"/>
      <c r="E15" s="431"/>
      <c r="F15" s="431"/>
      <c r="G15" s="431"/>
      <c r="H15" s="432"/>
      <c r="I15" s="198" t="s">
        <v>13</v>
      </c>
      <c r="J15" s="46"/>
      <c r="K15" s="46"/>
      <c r="L15" s="46"/>
      <c r="M15" s="199"/>
    </row>
    <row r="16" spans="1:13" ht="12.75" customHeight="1">
      <c r="A16" s="45"/>
      <c r="B16" s="31" t="s">
        <v>14</v>
      </c>
      <c r="C16" s="25"/>
      <c r="D16" s="29"/>
      <c r="E16" s="29"/>
      <c r="F16" s="12"/>
      <c r="G16" s="43"/>
      <c r="H16" s="29"/>
      <c r="I16" s="200" t="s">
        <v>15</v>
      </c>
      <c r="J16" s="47"/>
      <c r="K16" s="47"/>
      <c r="L16" s="47"/>
      <c r="M16" s="201"/>
    </row>
    <row r="17" spans="1:13" ht="12.75" customHeight="1">
      <c r="A17" s="9"/>
      <c r="B17" s="31" t="s">
        <v>16</v>
      </c>
      <c r="C17" s="25"/>
      <c r="D17" s="29"/>
      <c r="E17" s="29"/>
      <c r="F17" s="12"/>
      <c r="G17" s="43"/>
      <c r="H17" s="29"/>
      <c r="I17" s="200" t="s">
        <v>17</v>
      </c>
      <c r="J17" s="47"/>
      <c r="K17" s="47"/>
      <c r="L17" s="47"/>
      <c r="M17" s="201"/>
    </row>
    <row r="18" spans="1:13" ht="12.75" customHeight="1">
      <c r="A18" s="45"/>
      <c r="B18" s="31" t="s">
        <v>18</v>
      </c>
      <c r="C18" s="25"/>
      <c r="D18" s="29"/>
      <c r="E18" s="29"/>
      <c r="F18" s="12"/>
      <c r="G18" s="43"/>
      <c r="H18" s="29"/>
      <c r="I18" s="202" t="s">
        <v>19</v>
      </c>
      <c r="J18" s="48"/>
      <c r="K18" s="48"/>
      <c r="L18" s="49"/>
      <c r="M18" s="203"/>
    </row>
    <row r="19" spans="1:13" ht="15" customHeight="1">
      <c r="A19" s="19"/>
      <c r="B19" s="38" t="s">
        <v>20</v>
      </c>
      <c r="C19" s="29"/>
      <c r="D19" s="29"/>
      <c r="E19" s="29"/>
      <c r="F19" s="12"/>
      <c r="G19" s="43"/>
      <c r="H19" s="29"/>
      <c r="I19" s="204" t="s">
        <v>21</v>
      </c>
      <c r="J19" s="50"/>
      <c r="K19" s="50"/>
      <c r="L19" s="50"/>
      <c r="M19" s="203"/>
    </row>
    <row r="20" spans="1:13" ht="12.75" customHeight="1">
      <c r="A20" s="19"/>
      <c r="B20" s="40" t="s">
        <v>22</v>
      </c>
      <c r="C20" s="29"/>
      <c r="D20" s="51"/>
      <c r="E20" s="52"/>
      <c r="F20" s="53"/>
      <c r="G20" s="54"/>
      <c r="H20" s="11"/>
      <c r="I20" s="205" t="s">
        <v>23</v>
      </c>
      <c r="J20" s="56"/>
      <c r="K20" s="56"/>
      <c r="L20" s="56"/>
      <c r="M20" s="206"/>
    </row>
    <row r="21" spans="1:13" ht="12.75" customHeight="1">
      <c r="A21" s="19"/>
      <c r="B21" s="40" t="s">
        <v>24</v>
      </c>
      <c r="C21" s="29"/>
      <c r="D21" s="51"/>
      <c r="E21" s="52"/>
      <c r="F21" s="53"/>
      <c r="G21" s="54"/>
      <c r="H21" s="11"/>
      <c r="I21" s="205" t="s">
        <v>25</v>
      </c>
      <c r="J21" s="56"/>
      <c r="K21" s="56"/>
      <c r="L21" s="56"/>
      <c r="M21" s="206"/>
    </row>
    <row r="22" spans="1:13" ht="12.75" customHeight="1">
      <c r="A22" s="57" t="s">
        <v>26</v>
      </c>
      <c r="B22" s="25"/>
      <c r="C22" s="42"/>
      <c r="D22" s="42"/>
      <c r="E22" s="53"/>
      <c r="F22" s="53"/>
      <c r="G22" s="54"/>
      <c r="H22" s="11"/>
      <c r="I22" s="205"/>
      <c r="J22" s="58"/>
      <c r="K22" s="58"/>
      <c r="L22" s="58"/>
      <c r="M22" s="207"/>
    </row>
    <row r="23" spans="1:13" ht="18" customHeight="1" thickBot="1">
      <c r="A23" s="59" t="s">
        <v>27</v>
      </c>
      <c r="B23" s="22"/>
      <c r="C23" s="22"/>
      <c r="D23" s="25"/>
      <c r="E23" s="25"/>
      <c r="F23" s="12"/>
      <c r="G23" s="43"/>
      <c r="H23" s="11"/>
      <c r="I23" s="205"/>
      <c r="J23" s="60"/>
      <c r="K23" s="60"/>
      <c r="L23" s="60"/>
      <c r="M23" s="208"/>
    </row>
    <row r="24" spans="1:13" ht="15" customHeight="1">
      <c r="A24" s="61"/>
      <c r="B24" s="418" t="s">
        <v>28</v>
      </c>
      <c r="C24" s="418"/>
      <c r="D24" s="418"/>
      <c r="E24" s="418"/>
      <c r="F24" s="418"/>
      <c r="G24" s="418"/>
      <c r="H24" s="419"/>
      <c r="I24" s="433" t="s">
        <v>29</v>
      </c>
      <c r="J24" s="434"/>
      <c r="K24" s="434"/>
      <c r="L24" s="434"/>
      <c r="M24" s="435"/>
    </row>
    <row r="25" spans="1:13" ht="12.75" customHeight="1">
      <c r="A25" s="29"/>
      <c r="B25" s="418" t="s">
        <v>30</v>
      </c>
      <c r="C25" s="418"/>
      <c r="D25" s="418"/>
      <c r="E25" s="418"/>
      <c r="F25" s="418"/>
      <c r="G25" s="418"/>
      <c r="H25" s="419"/>
      <c r="I25" s="209" t="s">
        <v>31</v>
      </c>
      <c r="J25" s="62"/>
      <c r="K25" s="62"/>
      <c r="L25" s="62"/>
      <c r="M25" s="210"/>
    </row>
    <row r="26" spans="1:13" ht="44.25" customHeight="1" thickBot="1">
      <c r="A26" s="29"/>
      <c r="B26" s="420" t="s">
        <v>33</v>
      </c>
      <c r="C26" s="420"/>
      <c r="D26" s="420"/>
      <c r="E26" s="420"/>
      <c r="F26" s="420"/>
      <c r="G26" s="420"/>
      <c r="H26" s="420"/>
      <c r="I26" s="211" t="s">
        <v>32</v>
      </c>
      <c r="J26" s="212"/>
      <c r="K26" s="212"/>
      <c r="L26" s="212"/>
      <c r="M26" s="213"/>
    </row>
    <row r="27" spans="1:13" ht="14.25" customHeight="1">
      <c r="A27" s="41"/>
      <c r="B27" s="420"/>
      <c r="C27" s="420"/>
      <c r="D27" s="420"/>
      <c r="E27" s="420"/>
      <c r="F27" s="420"/>
      <c r="G27" s="420"/>
      <c r="H27" s="420"/>
      <c r="I27" s="63"/>
      <c r="J27" s="63"/>
      <c r="K27" s="63"/>
      <c r="L27" s="63"/>
      <c r="M27" s="63"/>
    </row>
    <row r="28" spans="1:13" ht="18.75" customHeight="1">
      <c r="A28" s="421" t="s">
        <v>34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</row>
    <row r="29" spans="1:13" ht="53.25" customHeight="1">
      <c r="A29" s="414" t="s">
        <v>35</v>
      </c>
      <c r="B29" s="416" t="s">
        <v>36</v>
      </c>
      <c r="C29" s="214" t="s">
        <v>37</v>
      </c>
      <c r="D29" s="416" t="s">
        <v>38</v>
      </c>
      <c r="E29" s="416"/>
      <c r="F29" s="416"/>
      <c r="G29" s="422" t="s">
        <v>39</v>
      </c>
      <c r="H29" s="414" t="s">
        <v>40</v>
      </c>
      <c r="I29" s="416" t="s">
        <v>41</v>
      </c>
      <c r="J29" s="416" t="s">
        <v>42</v>
      </c>
      <c r="K29" s="416" t="s">
        <v>43</v>
      </c>
      <c r="L29" s="416"/>
      <c r="M29" s="416" t="s">
        <v>44</v>
      </c>
    </row>
    <row r="30" spans="1:13" ht="31.5" customHeight="1">
      <c r="A30" s="415"/>
      <c r="B30" s="417"/>
      <c r="C30" s="219" t="s">
        <v>45</v>
      </c>
      <c r="D30" s="220" t="s">
        <v>46</v>
      </c>
      <c r="E30" s="220" t="s">
        <v>47</v>
      </c>
      <c r="F30" s="220" t="s">
        <v>48</v>
      </c>
      <c r="G30" s="423"/>
      <c r="H30" s="415"/>
      <c r="I30" s="417"/>
      <c r="J30" s="417"/>
      <c r="K30" s="219" t="s">
        <v>49</v>
      </c>
      <c r="L30" s="219" t="s">
        <v>50</v>
      </c>
      <c r="M30" s="417"/>
    </row>
    <row r="31" spans="1:14" s="65" customFormat="1" ht="18" customHeight="1">
      <c r="A31" s="221" t="s">
        <v>51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</row>
    <row r="32" spans="1:14" s="65" customFormat="1" ht="15" customHeight="1">
      <c r="A32" s="192" t="s">
        <v>52</v>
      </c>
      <c r="B32" s="192" t="s">
        <v>53</v>
      </c>
      <c r="C32" s="356">
        <f>(N32*G32)/1000</f>
        <v>109.2608</v>
      </c>
      <c r="D32" s="373">
        <f>ROUND(E32*1.01,-1)</f>
        <v>82080</v>
      </c>
      <c r="E32" s="373">
        <f>ROUND(F32*1.03,-1)</f>
        <v>81270</v>
      </c>
      <c r="F32" s="374">
        <v>78900</v>
      </c>
      <c r="G32" s="386">
        <v>1.28</v>
      </c>
      <c r="H32" s="227" t="s">
        <v>64</v>
      </c>
      <c r="I32" s="195" t="s">
        <v>55</v>
      </c>
      <c r="J32" s="195" t="s">
        <v>56</v>
      </c>
      <c r="K32" s="193">
        <v>12</v>
      </c>
      <c r="L32" s="193">
        <v>24</v>
      </c>
      <c r="M32" s="193"/>
      <c r="N32" s="385">
        <f>ROUND(D32*1.04,-1)</f>
        <v>85360</v>
      </c>
    </row>
    <row r="33" spans="1:14" s="65" customFormat="1" ht="15" customHeight="1">
      <c r="A33" s="192" t="s">
        <v>57</v>
      </c>
      <c r="B33" s="192" t="s">
        <v>53</v>
      </c>
      <c r="C33" s="356">
        <f>(N33*G33)/1000</f>
        <v>141.6976</v>
      </c>
      <c r="D33" s="373">
        <f>ROUND(E33*1.01,-1)</f>
        <v>82080</v>
      </c>
      <c r="E33" s="373">
        <f>ROUND(F33*1.03,-1)</f>
        <v>81270</v>
      </c>
      <c r="F33" s="374">
        <v>78900</v>
      </c>
      <c r="G33" s="386">
        <v>1.66</v>
      </c>
      <c r="H33" s="227" t="s">
        <v>748</v>
      </c>
      <c r="I33" s="195" t="s">
        <v>55</v>
      </c>
      <c r="J33" s="195" t="s">
        <v>56</v>
      </c>
      <c r="K33" s="193">
        <v>12</v>
      </c>
      <c r="L33" s="193">
        <v>24</v>
      </c>
      <c r="M33" s="193"/>
      <c r="N33" s="385">
        <f>ROUND(D33*1.04,-1)</f>
        <v>85360</v>
      </c>
    </row>
    <row r="34" spans="1:14" s="65" customFormat="1" ht="15" customHeight="1">
      <c r="A34" s="229" t="s">
        <v>58</v>
      </c>
      <c r="B34" s="230" t="s">
        <v>53</v>
      </c>
      <c r="C34" s="357">
        <f>(N34*G34)/1000</f>
        <v>0</v>
      </c>
      <c r="D34" s="375">
        <f>ROUND(E34*1.01,-1)</f>
        <v>0</v>
      </c>
      <c r="E34" s="375">
        <f>ROUND(F34*1.03,-1)</f>
        <v>0</v>
      </c>
      <c r="F34" s="376"/>
      <c r="G34" s="386">
        <v>1.39</v>
      </c>
      <c r="H34" s="398" t="s">
        <v>59</v>
      </c>
      <c r="I34" s="399" t="s">
        <v>60</v>
      </c>
      <c r="J34" s="399" t="s">
        <v>61</v>
      </c>
      <c r="K34" s="400">
        <v>16</v>
      </c>
      <c r="L34" s="400">
        <v>32</v>
      </c>
      <c r="M34" s="400"/>
      <c r="N34" s="385">
        <f aca="true" t="shared" si="0" ref="N34:N69">ROUND(D34*1.04,-1)</f>
        <v>0</v>
      </c>
    </row>
    <row r="35" spans="1:14" s="65" customFormat="1" ht="15" customHeight="1">
      <c r="A35" s="229" t="s">
        <v>62</v>
      </c>
      <c r="B35" s="229" t="s">
        <v>53</v>
      </c>
      <c r="C35" s="356">
        <f aca="true" t="shared" si="1" ref="C35:C65">(N35*G35)/1000</f>
        <v>176.384</v>
      </c>
      <c r="D35" s="373">
        <f aca="true" t="shared" si="2" ref="D35:D42">ROUND(E35*1.01,-1)</f>
        <v>80000</v>
      </c>
      <c r="E35" s="373">
        <f aca="true" t="shared" si="3" ref="E35:E42">ROUND(F35*1.03,-1)</f>
        <v>79210</v>
      </c>
      <c r="F35" s="374">
        <v>76900</v>
      </c>
      <c r="G35" s="387">
        <v>2.12</v>
      </c>
      <c r="H35" s="227" t="s">
        <v>59</v>
      </c>
      <c r="I35" s="234" t="s">
        <v>55</v>
      </c>
      <c r="J35" s="234" t="s">
        <v>56</v>
      </c>
      <c r="K35" s="235">
        <v>16</v>
      </c>
      <c r="L35" s="235">
        <v>32</v>
      </c>
      <c r="M35" s="235"/>
      <c r="N35" s="385">
        <f t="shared" si="0"/>
        <v>83200</v>
      </c>
    </row>
    <row r="36" spans="1:14" s="65" customFormat="1" ht="15" customHeight="1">
      <c r="A36" s="229" t="s">
        <v>63</v>
      </c>
      <c r="B36" s="236" t="s">
        <v>53</v>
      </c>
      <c r="C36" s="356">
        <f t="shared" si="1"/>
        <v>198.848</v>
      </c>
      <c r="D36" s="373">
        <f t="shared" si="2"/>
        <v>80000</v>
      </c>
      <c r="E36" s="373">
        <f t="shared" si="3"/>
        <v>79210</v>
      </c>
      <c r="F36" s="374">
        <v>76900</v>
      </c>
      <c r="G36" s="388">
        <v>2.39</v>
      </c>
      <c r="H36" s="227" t="s">
        <v>64</v>
      </c>
      <c r="I36" s="238" t="s">
        <v>55</v>
      </c>
      <c r="J36" s="238" t="s">
        <v>56</v>
      </c>
      <c r="K36" s="235">
        <v>16</v>
      </c>
      <c r="L36" s="235">
        <v>32</v>
      </c>
      <c r="M36" s="239"/>
      <c r="N36" s="385">
        <f t="shared" si="0"/>
        <v>83200</v>
      </c>
    </row>
    <row r="37" spans="1:14" s="65" customFormat="1" ht="15" customHeight="1">
      <c r="A37" s="192" t="s">
        <v>65</v>
      </c>
      <c r="B37" s="192" t="s">
        <v>53</v>
      </c>
      <c r="C37" s="356">
        <f t="shared" si="1"/>
        <v>227.136</v>
      </c>
      <c r="D37" s="373">
        <f t="shared" si="2"/>
        <v>80000</v>
      </c>
      <c r="E37" s="373">
        <f t="shared" si="3"/>
        <v>79210</v>
      </c>
      <c r="F37" s="374">
        <v>76900</v>
      </c>
      <c r="G37" s="386">
        <v>2.73</v>
      </c>
      <c r="H37" s="227" t="s">
        <v>66</v>
      </c>
      <c r="I37" s="195" t="s">
        <v>55</v>
      </c>
      <c r="J37" s="195" t="s">
        <v>56</v>
      </c>
      <c r="K37" s="235">
        <v>16</v>
      </c>
      <c r="L37" s="235">
        <v>32</v>
      </c>
      <c r="M37" s="193"/>
      <c r="N37" s="385">
        <f t="shared" si="0"/>
        <v>83200</v>
      </c>
    </row>
    <row r="38" spans="1:14" s="65" customFormat="1" ht="15" customHeight="1">
      <c r="A38" s="192" t="s">
        <v>67</v>
      </c>
      <c r="B38" s="240" t="s">
        <v>53</v>
      </c>
      <c r="C38" s="356">
        <f t="shared" si="1"/>
        <v>257.088</v>
      </c>
      <c r="D38" s="373">
        <f t="shared" si="2"/>
        <v>80000</v>
      </c>
      <c r="E38" s="373">
        <f t="shared" si="3"/>
        <v>79210</v>
      </c>
      <c r="F38" s="374">
        <v>76900</v>
      </c>
      <c r="G38" s="389">
        <v>3.09</v>
      </c>
      <c r="H38" s="242" t="s">
        <v>64</v>
      </c>
      <c r="I38" s="243" t="s">
        <v>55</v>
      </c>
      <c r="J38" s="243" t="s">
        <v>56</v>
      </c>
      <c r="K38" s="239">
        <v>24</v>
      </c>
      <c r="L38" s="239">
        <v>48</v>
      </c>
      <c r="M38" s="244"/>
      <c r="N38" s="385">
        <f t="shared" si="0"/>
        <v>83200</v>
      </c>
    </row>
    <row r="39" spans="1:14" s="65" customFormat="1" ht="15" customHeight="1">
      <c r="A39" s="229" t="s">
        <v>68</v>
      </c>
      <c r="B39" s="229" t="s">
        <v>53</v>
      </c>
      <c r="C39" s="356">
        <f t="shared" si="1"/>
        <v>278.8864</v>
      </c>
      <c r="D39" s="373">
        <f t="shared" si="2"/>
        <v>80000</v>
      </c>
      <c r="E39" s="373">
        <f t="shared" si="3"/>
        <v>79210</v>
      </c>
      <c r="F39" s="374">
        <v>76900</v>
      </c>
      <c r="G39" s="388">
        <v>3.352</v>
      </c>
      <c r="H39" s="238" t="s">
        <v>749</v>
      </c>
      <c r="I39" s="238" t="s">
        <v>55</v>
      </c>
      <c r="J39" s="238" t="s">
        <v>56</v>
      </c>
      <c r="K39" s="239">
        <v>24</v>
      </c>
      <c r="L39" s="239">
        <v>48</v>
      </c>
      <c r="M39" s="235"/>
      <c r="N39" s="385">
        <f t="shared" si="0"/>
        <v>83200</v>
      </c>
    </row>
    <row r="40" spans="1:14" s="65" customFormat="1" ht="15" customHeight="1">
      <c r="A40" s="229" t="s">
        <v>69</v>
      </c>
      <c r="B40" s="245" t="s">
        <v>53</v>
      </c>
      <c r="C40" s="356">
        <f t="shared" si="1"/>
        <v>319.488</v>
      </c>
      <c r="D40" s="373">
        <f t="shared" si="2"/>
        <v>80000</v>
      </c>
      <c r="E40" s="373">
        <f t="shared" si="3"/>
        <v>79210</v>
      </c>
      <c r="F40" s="374">
        <v>76900</v>
      </c>
      <c r="G40" s="390">
        <v>3.84</v>
      </c>
      <c r="H40" s="227" t="s">
        <v>70</v>
      </c>
      <c r="I40" s="247" t="s">
        <v>55</v>
      </c>
      <c r="J40" s="247" t="s">
        <v>56</v>
      </c>
      <c r="K40" s="235">
        <v>24</v>
      </c>
      <c r="L40" s="235">
        <v>48</v>
      </c>
      <c r="M40" s="248"/>
      <c r="N40" s="385">
        <f t="shared" si="0"/>
        <v>83200</v>
      </c>
    </row>
    <row r="41" spans="1:14" s="69" customFormat="1" ht="14.25" customHeight="1">
      <c r="A41" s="229" t="s">
        <v>71</v>
      </c>
      <c r="B41" s="229" t="s">
        <v>53</v>
      </c>
      <c r="C41" s="357">
        <f t="shared" si="1"/>
        <v>0</v>
      </c>
      <c r="D41" s="375">
        <f t="shared" si="2"/>
        <v>0</v>
      </c>
      <c r="E41" s="375">
        <f t="shared" si="3"/>
        <v>0</v>
      </c>
      <c r="F41" s="376"/>
      <c r="G41" s="387">
        <v>4.22</v>
      </c>
      <c r="H41" s="249" t="s">
        <v>54</v>
      </c>
      <c r="I41" s="249" t="s">
        <v>55</v>
      </c>
      <c r="J41" s="249" t="s">
        <v>56</v>
      </c>
      <c r="K41" s="250">
        <v>52</v>
      </c>
      <c r="L41" s="250">
        <v>104</v>
      </c>
      <c r="M41" s="235"/>
      <c r="N41" s="385">
        <f t="shared" si="0"/>
        <v>0</v>
      </c>
    </row>
    <row r="42" spans="1:14" s="65" customFormat="1" ht="15" customHeight="1">
      <c r="A42" s="229" t="s">
        <v>72</v>
      </c>
      <c r="B42" s="229" t="s">
        <v>53</v>
      </c>
      <c r="C42" s="357">
        <f t="shared" si="1"/>
        <v>0</v>
      </c>
      <c r="D42" s="375">
        <f t="shared" si="2"/>
        <v>0</v>
      </c>
      <c r="E42" s="375">
        <f t="shared" si="3"/>
        <v>0</v>
      </c>
      <c r="F42" s="376"/>
      <c r="G42" s="387">
        <v>4.88</v>
      </c>
      <c r="H42" s="249" t="s">
        <v>59</v>
      </c>
      <c r="I42" s="249" t="s">
        <v>55</v>
      </c>
      <c r="J42" s="249" t="s">
        <v>56</v>
      </c>
      <c r="K42" s="250">
        <v>52</v>
      </c>
      <c r="L42" s="250">
        <v>104</v>
      </c>
      <c r="M42" s="250"/>
      <c r="N42" s="385">
        <f t="shared" si="0"/>
        <v>0</v>
      </c>
    </row>
    <row r="43" spans="1:14" s="65" customFormat="1" ht="19.5" customHeight="1">
      <c r="A43" s="221" t="s">
        <v>73</v>
      </c>
      <c r="B43" s="221"/>
      <c r="C43" s="221"/>
      <c r="D43" s="377"/>
      <c r="E43" s="377"/>
      <c r="F43" s="377"/>
      <c r="G43" s="221"/>
      <c r="H43" s="221"/>
      <c r="I43" s="221"/>
      <c r="J43" s="221"/>
      <c r="K43" s="221"/>
      <c r="L43" s="221"/>
      <c r="M43" s="221"/>
      <c r="N43" s="222"/>
    </row>
    <row r="44" spans="1:14" s="65" customFormat="1" ht="15">
      <c r="A44" s="229" t="s">
        <v>74</v>
      </c>
      <c r="B44" s="229" t="s">
        <v>53</v>
      </c>
      <c r="C44" s="356">
        <f t="shared" si="1"/>
        <v>322</v>
      </c>
      <c r="D44" s="373">
        <f aca="true" t="shared" si="4" ref="D44:D52">ROUND(E44*1.01,-1)</f>
        <v>77400</v>
      </c>
      <c r="E44" s="373">
        <f aca="true" t="shared" si="5" ref="E44:E52">ROUND(F44*1.03,-1)</f>
        <v>76630</v>
      </c>
      <c r="F44" s="373">
        <v>74400</v>
      </c>
      <c r="G44" s="387">
        <v>4</v>
      </c>
      <c r="H44" s="234" t="s">
        <v>750</v>
      </c>
      <c r="I44" s="234" t="s">
        <v>76</v>
      </c>
      <c r="J44" s="229" t="s">
        <v>77</v>
      </c>
      <c r="K44" s="235">
        <v>44</v>
      </c>
      <c r="L44" s="235">
        <v>80</v>
      </c>
      <c r="M44" s="235"/>
      <c r="N44" s="385">
        <f t="shared" si="0"/>
        <v>80500</v>
      </c>
    </row>
    <row r="45" spans="1:14" s="65" customFormat="1" ht="15" customHeight="1">
      <c r="A45" s="229" t="s">
        <v>78</v>
      </c>
      <c r="B45" s="229" t="s">
        <v>53</v>
      </c>
      <c r="C45" s="356">
        <f t="shared" si="1"/>
        <v>375.935</v>
      </c>
      <c r="D45" s="373">
        <f t="shared" si="4"/>
        <v>77400</v>
      </c>
      <c r="E45" s="373">
        <f t="shared" si="5"/>
        <v>76630</v>
      </c>
      <c r="F45" s="373">
        <v>74400</v>
      </c>
      <c r="G45" s="387">
        <v>4.67</v>
      </c>
      <c r="H45" s="234" t="s">
        <v>79</v>
      </c>
      <c r="I45" s="234" t="s">
        <v>76</v>
      </c>
      <c r="J45" s="229" t="s">
        <v>77</v>
      </c>
      <c r="K45" s="235">
        <v>44</v>
      </c>
      <c r="L45" s="235">
        <v>80</v>
      </c>
      <c r="M45" s="235"/>
      <c r="N45" s="385">
        <f t="shared" si="0"/>
        <v>80500</v>
      </c>
    </row>
    <row r="46" spans="1:14" s="65" customFormat="1" ht="15" customHeight="1">
      <c r="A46" s="229" t="s">
        <v>80</v>
      </c>
      <c r="B46" s="229" t="s">
        <v>53</v>
      </c>
      <c r="C46" s="356">
        <f t="shared" si="1"/>
        <v>434.7</v>
      </c>
      <c r="D46" s="373">
        <f t="shared" si="4"/>
        <v>77400</v>
      </c>
      <c r="E46" s="373">
        <f t="shared" si="5"/>
        <v>76630</v>
      </c>
      <c r="F46" s="373">
        <v>74400</v>
      </c>
      <c r="G46" s="387">
        <v>5.4</v>
      </c>
      <c r="H46" s="234" t="s">
        <v>79</v>
      </c>
      <c r="I46" s="234" t="s">
        <v>76</v>
      </c>
      <c r="J46" s="229" t="s">
        <v>81</v>
      </c>
      <c r="K46" s="235">
        <v>44</v>
      </c>
      <c r="L46" s="235">
        <v>80</v>
      </c>
      <c r="M46" s="235"/>
      <c r="N46" s="385">
        <f t="shared" si="0"/>
        <v>80500</v>
      </c>
    </row>
    <row r="47" spans="1:14" s="65" customFormat="1" ht="15" customHeight="1">
      <c r="A47" s="229" t="s">
        <v>82</v>
      </c>
      <c r="B47" s="229" t="s">
        <v>53</v>
      </c>
      <c r="C47" s="356">
        <f t="shared" si="1"/>
        <v>507.31039999999996</v>
      </c>
      <c r="D47" s="373">
        <f t="shared" si="4"/>
        <v>77920</v>
      </c>
      <c r="E47" s="373">
        <f t="shared" si="5"/>
        <v>77150</v>
      </c>
      <c r="F47" s="373">
        <v>74900</v>
      </c>
      <c r="G47" s="387">
        <v>6.26</v>
      </c>
      <c r="H47" s="234" t="s">
        <v>79</v>
      </c>
      <c r="I47" s="234" t="s">
        <v>76</v>
      </c>
      <c r="J47" s="229" t="s">
        <v>81</v>
      </c>
      <c r="K47" s="235">
        <v>44</v>
      </c>
      <c r="L47" s="235">
        <v>80</v>
      </c>
      <c r="M47" s="235"/>
      <c r="N47" s="385">
        <f t="shared" si="0"/>
        <v>81040</v>
      </c>
    </row>
    <row r="48" spans="1:14" s="65" customFormat="1" ht="15" customHeight="1">
      <c r="A48" s="229" t="s">
        <v>83</v>
      </c>
      <c r="B48" s="229" t="s">
        <v>53</v>
      </c>
      <c r="C48" s="356">
        <f t="shared" si="1"/>
        <v>575.384</v>
      </c>
      <c r="D48" s="373">
        <f t="shared" si="4"/>
        <v>77920</v>
      </c>
      <c r="E48" s="373">
        <f t="shared" si="5"/>
        <v>77150</v>
      </c>
      <c r="F48" s="373">
        <v>74900</v>
      </c>
      <c r="G48" s="387">
        <v>7.1</v>
      </c>
      <c r="H48" s="234" t="s">
        <v>79</v>
      </c>
      <c r="I48" s="234" t="s">
        <v>76</v>
      </c>
      <c r="J48" s="229" t="s">
        <v>81</v>
      </c>
      <c r="K48" s="235">
        <v>44</v>
      </c>
      <c r="L48" s="235">
        <v>80</v>
      </c>
      <c r="M48" s="235"/>
      <c r="N48" s="385">
        <f t="shared" si="0"/>
        <v>81040</v>
      </c>
    </row>
    <row r="49" spans="1:14" s="65" customFormat="1" ht="15" customHeight="1">
      <c r="A49" s="229" t="s">
        <v>84</v>
      </c>
      <c r="B49" s="229" t="s">
        <v>53</v>
      </c>
      <c r="C49" s="356">
        <f t="shared" si="1"/>
        <v>515.4144</v>
      </c>
      <c r="D49" s="373">
        <f t="shared" si="4"/>
        <v>77920</v>
      </c>
      <c r="E49" s="373">
        <f t="shared" si="5"/>
        <v>77150</v>
      </c>
      <c r="F49" s="373">
        <v>74900</v>
      </c>
      <c r="G49" s="387">
        <v>6.36</v>
      </c>
      <c r="H49" s="234" t="s">
        <v>95</v>
      </c>
      <c r="I49" s="234" t="s">
        <v>76</v>
      </c>
      <c r="J49" s="229" t="s">
        <v>81</v>
      </c>
      <c r="K49" s="235">
        <v>44</v>
      </c>
      <c r="L49" s="235"/>
      <c r="M49" s="235"/>
      <c r="N49" s="385">
        <f t="shared" si="0"/>
        <v>81040</v>
      </c>
    </row>
    <row r="50" spans="1:14" s="65" customFormat="1" ht="15" customHeight="1">
      <c r="A50" s="229" t="s">
        <v>86</v>
      </c>
      <c r="B50" s="229" t="s">
        <v>53</v>
      </c>
      <c r="C50" s="356">
        <f t="shared" si="1"/>
        <v>598.0752</v>
      </c>
      <c r="D50" s="373">
        <f t="shared" si="4"/>
        <v>77920</v>
      </c>
      <c r="E50" s="373">
        <f t="shared" si="5"/>
        <v>77150</v>
      </c>
      <c r="F50" s="373">
        <v>74900</v>
      </c>
      <c r="G50" s="387">
        <v>7.38</v>
      </c>
      <c r="H50" s="234" t="s">
        <v>87</v>
      </c>
      <c r="I50" s="234" t="s">
        <v>76</v>
      </c>
      <c r="J50" s="229" t="s">
        <v>81</v>
      </c>
      <c r="K50" s="235">
        <v>44</v>
      </c>
      <c r="L50" s="235"/>
      <c r="M50" s="235"/>
      <c r="N50" s="385">
        <f t="shared" si="0"/>
        <v>81040</v>
      </c>
    </row>
    <row r="51" spans="1:14" s="65" customFormat="1" ht="15" customHeight="1">
      <c r="A51" s="229" t="s">
        <v>88</v>
      </c>
      <c r="B51" s="229" t="s">
        <v>53</v>
      </c>
      <c r="C51" s="356">
        <f t="shared" si="1"/>
        <v>679.1152000000001</v>
      </c>
      <c r="D51" s="373">
        <f t="shared" si="4"/>
        <v>77920</v>
      </c>
      <c r="E51" s="373">
        <f t="shared" si="5"/>
        <v>77150</v>
      </c>
      <c r="F51" s="373">
        <v>74900</v>
      </c>
      <c r="G51" s="387">
        <v>8.38</v>
      </c>
      <c r="H51" s="234" t="s">
        <v>85</v>
      </c>
      <c r="I51" s="234" t="s">
        <v>76</v>
      </c>
      <c r="J51" s="229" t="s">
        <v>81</v>
      </c>
      <c r="K51" s="235">
        <v>50</v>
      </c>
      <c r="L51" s="235"/>
      <c r="M51" s="235"/>
      <c r="N51" s="385">
        <f t="shared" si="0"/>
        <v>81040</v>
      </c>
    </row>
    <row r="52" spans="1:14" s="65" customFormat="1" ht="15">
      <c r="A52" s="229" t="s">
        <v>89</v>
      </c>
      <c r="B52" s="229" t="s">
        <v>53</v>
      </c>
      <c r="C52" s="356">
        <f t="shared" si="1"/>
        <v>597.1655999999999</v>
      </c>
      <c r="D52" s="373">
        <f t="shared" si="4"/>
        <v>78440</v>
      </c>
      <c r="E52" s="373">
        <f t="shared" si="5"/>
        <v>77660</v>
      </c>
      <c r="F52" s="373">
        <v>75400</v>
      </c>
      <c r="G52" s="388">
        <v>7.32</v>
      </c>
      <c r="H52" s="251" t="s">
        <v>59</v>
      </c>
      <c r="I52" s="238" t="s">
        <v>76</v>
      </c>
      <c r="J52" s="236" t="s">
        <v>81</v>
      </c>
      <c r="K52" s="239">
        <v>50</v>
      </c>
      <c r="L52" s="239"/>
      <c r="M52" s="239"/>
      <c r="N52" s="385">
        <f t="shared" si="0"/>
        <v>81580</v>
      </c>
    </row>
    <row r="53" spans="1:14" s="65" customFormat="1" ht="15" customHeight="1">
      <c r="A53" s="229" t="s">
        <v>90</v>
      </c>
      <c r="B53" s="229" t="s">
        <v>53</v>
      </c>
      <c r="C53" s="357">
        <f t="shared" si="1"/>
        <v>0</v>
      </c>
      <c r="D53" s="375">
        <f aca="true" t="shared" si="6" ref="D53:D69">ROUND(E53*1.01,-1)</f>
        <v>0</v>
      </c>
      <c r="E53" s="375">
        <f aca="true" t="shared" si="7" ref="E53:E69">ROUND(F53*1.03,-1)</f>
        <v>0</v>
      </c>
      <c r="F53" s="376"/>
      <c r="G53" s="387">
        <v>7.803</v>
      </c>
      <c r="H53" s="249" t="s">
        <v>91</v>
      </c>
      <c r="I53" s="249" t="s">
        <v>76</v>
      </c>
      <c r="J53" s="252" t="s">
        <v>81</v>
      </c>
      <c r="K53" s="250">
        <v>52</v>
      </c>
      <c r="L53" s="250"/>
      <c r="M53" s="250"/>
      <c r="N53" s="385">
        <f t="shared" si="0"/>
        <v>0</v>
      </c>
    </row>
    <row r="54" spans="1:14" s="65" customFormat="1" ht="15">
      <c r="A54" s="229" t="s">
        <v>92</v>
      </c>
      <c r="B54" s="229" t="s">
        <v>53</v>
      </c>
      <c r="C54" s="356">
        <f t="shared" si="1"/>
        <v>693.43</v>
      </c>
      <c r="D54" s="373">
        <f t="shared" si="6"/>
        <v>78440</v>
      </c>
      <c r="E54" s="373">
        <f t="shared" si="7"/>
        <v>77660</v>
      </c>
      <c r="F54" s="373">
        <v>75400</v>
      </c>
      <c r="G54" s="388">
        <v>8.5</v>
      </c>
      <c r="H54" s="238" t="s">
        <v>93</v>
      </c>
      <c r="I54" s="238" t="s">
        <v>76</v>
      </c>
      <c r="J54" s="236" t="s">
        <v>81</v>
      </c>
      <c r="K54" s="239">
        <v>50</v>
      </c>
      <c r="L54" s="250"/>
      <c r="M54" s="250"/>
      <c r="N54" s="385">
        <f t="shared" si="0"/>
        <v>81580</v>
      </c>
    </row>
    <row r="55" spans="1:14" s="65" customFormat="1" ht="15">
      <c r="A55" s="229" t="s">
        <v>94</v>
      </c>
      <c r="B55" s="229" t="s">
        <v>53</v>
      </c>
      <c r="C55" s="356">
        <f t="shared" si="1"/>
        <v>788.8786</v>
      </c>
      <c r="D55" s="373">
        <f t="shared" si="6"/>
        <v>78440</v>
      </c>
      <c r="E55" s="373">
        <f t="shared" si="7"/>
        <v>77660</v>
      </c>
      <c r="F55" s="373">
        <v>75400</v>
      </c>
      <c r="G55" s="387">
        <v>9.67</v>
      </c>
      <c r="H55" s="234" t="s">
        <v>95</v>
      </c>
      <c r="I55" s="234" t="s">
        <v>76</v>
      </c>
      <c r="J55" s="229" t="s">
        <v>81</v>
      </c>
      <c r="K55" s="235">
        <v>50</v>
      </c>
      <c r="L55" s="235"/>
      <c r="M55" s="235"/>
      <c r="N55" s="385">
        <f t="shared" si="0"/>
        <v>81580</v>
      </c>
    </row>
    <row r="56" spans="1:14" s="65" customFormat="1" ht="15" customHeight="1">
      <c r="A56" s="229" t="s">
        <v>96</v>
      </c>
      <c r="B56" s="229" t="s">
        <v>53</v>
      </c>
      <c r="C56" s="356">
        <f t="shared" si="1"/>
        <v>625.485</v>
      </c>
      <c r="D56" s="373">
        <f t="shared" si="6"/>
        <v>77400</v>
      </c>
      <c r="E56" s="373">
        <f t="shared" si="7"/>
        <v>76630</v>
      </c>
      <c r="F56" s="373">
        <v>74400</v>
      </c>
      <c r="G56" s="387">
        <v>7.77</v>
      </c>
      <c r="H56" s="234" t="s">
        <v>265</v>
      </c>
      <c r="I56" s="234" t="s">
        <v>76</v>
      </c>
      <c r="J56" s="229" t="s">
        <v>81</v>
      </c>
      <c r="K56" s="235">
        <v>50</v>
      </c>
      <c r="L56" s="235"/>
      <c r="M56" s="235"/>
      <c r="N56" s="385">
        <f t="shared" si="0"/>
        <v>80500</v>
      </c>
    </row>
    <row r="57" spans="1:14" s="65" customFormat="1" ht="15" customHeight="1">
      <c r="A57" s="229" t="s">
        <v>98</v>
      </c>
      <c r="B57" s="236" t="s">
        <v>53</v>
      </c>
      <c r="C57" s="356">
        <f t="shared" si="1"/>
        <v>726.11</v>
      </c>
      <c r="D57" s="373">
        <f t="shared" si="6"/>
        <v>77400</v>
      </c>
      <c r="E57" s="373">
        <f t="shared" si="7"/>
        <v>76630</v>
      </c>
      <c r="F57" s="373">
        <v>74400</v>
      </c>
      <c r="G57" s="388">
        <v>9.02</v>
      </c>
      <c r="H57" s="238" t="s">
        <v>99</v>
      </c>
      <c r="I57" s="238" t="s">
        <v>76</v>
      </c>
      <c r="J57" s="236" t="s">
        <v>81</v>
      </c>
      <c r="K57" s="239">
        <v>60</v>
      </c>
      <c r="L57" s="235"/>
      <c r="M57" s="235"/>
      <c r="N57" s="385">
        <f t="shared" si="0"/>
        <v>80500</v>
      </c>
    </row>
    <row r="58" spans="1:14" s="65" customFormat="1" ht="15">
      <c r="A58" s="229" t="s">
        <v>100</v>
      </c>
      <c r="B58" s="229" t="s">
        <v>53</v>
      </c>
      <c r="C58" s="356">
        <f t="shared" si="1"/>
        <v>825.93</v>
      </c>
      <c r="D58" s="373">
        <f t="shared" si="6"/>
        <v>77400</v>
      </c>
      <c r="E58" s="373">
        <f t="shared" si="7"/>
        <v>76630</v>
      </c>
      <c r="F58" s="373">
        <v>74400</v>
      </c>
      <c r="G58" s="388">
        <v>10.26</v>
      </c>
      <c r="H58" s="253" t="s">
        <v>101</v>
      </c>
      <c r="I58" s="238" t="s">
        <v>76</v>
      </c>
      <c r="J58" s="236" t="s">
        <v>81</v>
      </c>
      <c r="K58" s="239">
        <v>60</v>
      </c>
      <c r="L58" s="235"/>
      <c r="M58" s="235"/>
      <c r="N58" s="385">
        <f t="shared" si="0"/>
        <v>80500</v>
      </c>
    </row>
    <row r="59" spans="1:14" s="65" customFormat="1" ht="15" customHeight="1">
      <c r="A59" s="229" t="s">
        <v>102</v>
      </c>
      <c r="B59" s="229" t="s">
        <v>53</v>
      </c>
      <c r="C59" s="357">
        <f>(N59*G59)/1000</f>
        <v>0</v>
      </c>
      <c r="D59" s="375">
        <f t="shared" si="6"/>
        <v>0</v>
      </c>
      <c r="E59" s="375">
        <f t="shared" si="7"/>
        <v>0</v>
      </c>
      <c r="F59" s="376"/>
      <c r="G59" s="390">
        <v>10.85</v>
      </c>
      <c r="H59" s="254" t="s">
        <v>87</v>
      </c>
      <c r="I59" s="254" t="s">
        <v>76</v>
      </c>
      <c r="J59" s="255" t="s">
        <v>81</v>
      </c>
      <c r="K59" s="256">
        <v>60</v>
      </c>
      <c r="L59" s="257"/>
      <c r="M59" s="248"/>
      <c r="N59" s="385">
        <f t="shared" si="0"/>
        <v>0</v>
      </c>
    </row>
    <row r="60" spans="1:14" s="65" customFormat="1" ht="15" customHeight="1">
      <c r="A60" s="229" t="s">
        <v>102</v>
      </c>
      <c r="B60" s="229" t="s">
        <v>53</v>
      </c>
      <c r="C60" s="357">
        <f>(N60*G60)/1000</f>
        <v>0</v>
      </c>
      <c r="D60" s="375">
        <f t="shared" si="6"/>
        <v>0</v>
      </c>
      <c r="E60" s="375">
        <f t="shared" si="7"/>
        <v>0</v>
      </c>
      <c r="F60" s="376"/>
      <c r="G60" s="390">
        <v>10.85</v>
      </c>
      <c r="H60" s="254" t="s">
        <v>103</v>
      </c>
      <c r="I60" s="254" t="s">
        <v>76</v>
      </c>
      <c r="J60" s="255" t="s">
        <v>81</v>
      </c>
      <c r="K60" s="256">
        <v>60</v>
      </c>
      <c r="L60" s="257"/>
      <c r="M60" s="248"/>
      <c r="N60" s="385">
        <f t="shared" si="0"/>
        <v>0</v>
      </c>
    </row>
    <row r="61" spans="1:14" s="65" customFormat="1" ht="15" customHeight="1">
      <c r="A61" s="229" t="s">
        <v>104</v>
      </c>
      <c r="B61" s="229" t="s">
        <v>53</v>
      </c>
      <c r="C61" s="357">
        <f>(N61*G61)/1000</f>
        <v>0</v>
      </c>
      <c r="D61" s="375">
        <f t="shared" si="6"/>
        <v>0</v>
      </c>
      <c r="E61" s="375">
        <f t="shared" si="7"/>
        <v>0</v>
      </c>
      <c r="F61" s="376"/>
      <c r="G61" s="390">
        <v>12.37</v>
      </c>
      <c r="H61" s="254" t="s">
        <v>105</v>
      </c>
      <c r="I61" s="254" t="s">
        <v>106</v>
      </c>
      <c r="J61" s="255" t="s">
        <v>81</v>
      </c>
      <c r="K61" s="256">
        <v>60</v>
      </c>
      <c r="L61" s="248"/>
      <c r="M61" s="248"/>
      <c r="N61" s="385">
        <f t="shared" si="0"/>
        <v>0</v>
      </c>
    </row>
    <row r="62" spans="1:14" s="65" customFormat="1" ht="15.75" customHeight="1">
      <c r="A62" s="229" t="s">
        <v>107</v>
      </c>
      <c r="B62" s="229" t="s">
        <v>53</v>
      </c>
      <c r="C62" s="357">
        <f>(N62*G62)/1000</f>
        <v>0</v>
      </c>
      <c r="D62" s="375">
        <f t="shared" si="6"/>
        <v>0</v>
      </c>
      <c r="E62" s="375">
        <f t="shared" si="7"/>
        <v>0</v>
      </c>
      <c r="F62" s="376"/>
      <c r="G62" s="390">
        <v>12.119</v>
      </c>
      <c r="H62" s="254" t="s">
        <v>108</v>
      </c>
      <c r="I62" s="254" t="s">
        <v>76</v>
      </c>
      <c r="J62" s="255" t="s">
        <v>77</v>
      </c>
      <c r="K62" s="256">
        <v>60</v>
      </c>
      <c r="L62" s="256"/>
      <c r="M62" s="256"/>
      <c r="N62" s="385">
        <f t="shared" si="0"/>
        <v>0</v>
      </c>
    </row>
    <row r="63" spans="1:14" s="65" customFormat="1" ht="15">
      <c r="A63" s="229" t="s">
        <v>109</v>
      </c>
      <c r="B63" s="229" t="s">
        <v>53</v>
      </c>
      <c r="C63" s="356">
        <f t="shared" si="1"/>
        <v>1025.1675</v>
      </c>
      <c r="D63" s="373">
        <f t="shared" si="6"/>
        <v>77400</v>
      </c>
      <c r="E63" s="373">
        <f t="shared" si="7"/>
        <v>76630</v>
      </c>
      <c r="F63" s="373">
        <v>74400</v>
      </c>
      <c r="G63" s="387">
        <v>12.735</v>
      </c>
      <c r="H63" s="234" t="s">
        <v>110</v>
      </c>
      <c r="I63" s="234" t="s">
        <v>76</v>
      </c>
      <c r="J63" s="229" t="s">
        <v>77</v>
      </c>
      <c r="K63" s="235">
        <v>70</v>
      </c>
      <c r="L63" s="235"/>
      <c r="M63" s="235"/>
      <c r="N63" s="385">
        <f t="shared" si="0"/>
        <v>80500</v>
      </c>
    </row>
    <row r="64" spans="1:14" s="65" customFormat="1" ht="15.75" customHeight="1">
      <c r="A64" s="229" t="s">
        <v>111</v>
      </c>
      <c r="B64" s="229" t="s">
        <v>53</v>
      </c>
      <c r="C64" s="357">
        <f>(N64*G64)/1000</f>
        <v>0</v>
      </c>
      <c r="D64" s="375">
        <f t="shared" si="6"/>
        <v>0</v>
      </c>
      <c r="E64" s="375">
        <f t="shared" si="7"/>
        <v>0</v>
      </c>
      <c r="F64" s="376"/>
      <c r="G64" s="387">
        <v>14.27</v>
      </c>
      <c r="H64" s="249" t="s">
        <v>112</v>
      </c>
      <c r="I64" s="249" t="s">
        <v>76</v>
      </c>
      <c r="J64" s="252" t="s">
        <v>77</v>
      </c>
      <c r="K64" s="256">
        <v>70</v>
      </c>
      <c r="L64" s="250"/>
      <c r="M64" s="250"/>
      <c r="N64" s="385">
        <f t="shared" si="0"/>
        <v>0</v>
      </c>
    </row>
    <row r="65" spans="1:14" s="65" customFormat="1" ht="15">
      <c r="A65" s="229" t="s">
        <v>113</v>
      </c>
      <c r="B65" s="229" t="s">
        <v>53</v>
      </c>
      <c r="C65" s="356">
        <f t="shared" si="1"/>
        <v>1247.3582</v>
      </c>
      <c r="D65" s="373">
        <f t="shared" si="6"/>
        <v>78440</v>
      </c>
      <c r="E65" s="373">
        <f t="shared" si="7"/>
        <v>77660</v>
      </c>
      <c r="F65" s="373">
        <v>75400</v>
      </c>
      <c r="G65" s="387">
        <v>15.29</v>
      </c>
      <c r="H65" s="234" t="s">
        <v>114</v>
      </c>
      <c r="I65" s="234" t="s">
        <v>76</v>
      </c>
      <c r="J65" s="229" t="s">
        <v>81</v>
      </c>
      <c r="K65" s="235">
        <v>70</v>
      </c>
      <c r="L65" s="235"/>
      <c r="M65" s="235"/>
      <c r="N65" s="385">
        <f t="shared" si="0"/>
        <v>81580</v>
      </c>
    </row>
    <row r="66" spans="1:14" s="65" customFormat="1" ht="13.5" customHeight="1">
      <c r="A66" s="229" t="s">
        <v>115</v>
      </c>
      <c r="B66" s="229" t="s">
        <v>53</v>
      </c>
      <c r="C66" s="357">
        <f>(N66*G66)/1000</f>
        <v>0</v>
      </c>
      <c r="D66" s="375">
        <f t="shared" si="6"/>
        <v>0</v>
      </c>
      <c r="E66" s="375">
        <f t="shared" si="7"/>
        <v>0</v>
      </c>
      <c r="F66" s="376"/>
      <c r="G66" s="387">
        <v>17.15</v>
      </c>
      <c r="H66" s="258" t="s">
        <v>116</v>
      </c>
      <c r="I66" s="249" t="s">
        <v>76</v>
      </c>
      <c r="J66" s="252" t="s">
        <v>81</v>
      </c>
      <c r="K66" s="250">
        <v>120</v>
      </c>
      <c r="L66" s="250"/>
      <c r="M66" s="250"/>
      <c r="N66" s="385">
        <f t="shared" si="0"/>
        <v>0</v>
      </c>
    </row>
    <row r="67" spans="1:14" s="65" customFormat="1" ht="15" customHeight="1">
      <c r="A67" s="229" t="s">
        <v>117</v>
      </c>
      <c r="B67" s="229" t="s">
        <v>53</v>
      </c>
      <c r="C67" s="357">
        <f>(N67*G67)/1000</f>
        <v>0</v>
      </c>
      <c r="D67" s="375">
        <f t="shared" si="6"/>
        <v>0</v>
      </c>
      <c r="E67" s="375">
        <f t="shared" si="7"/>
        <v>0</v>
      </c>
      <c r="F67" s="376"/>
      <c r="G67" s="387">
        <v>23.8</v>
      </c>
      <c r="H67" s="258" t="s">
        <v>118</v>
      </c>
      <c r="I67" s="249" t="s">
        <v>76</v>
      </c>
      <c r="J67" s="252" t="s">
        <v>81</v>
      </c>
      <c r="K67" s="250">
        <v>120</v>
      </c>
      <c r="L67" s="235"/>
      <c r="M67" s="250"/>
      <c r="N67" s="385">
        <f t="shared" si="0"/>
        <v>0</v>
      </c>
    </row>
    <row r="68" spans="1:14" s="65" customFormat="1" ht="15" customHeight="1">
      <c r="A68" s="229" t="s">
        <v>119</v>
      </c>
      <c r="B68" s="229" t="s">
        <v>53</v>
      </c>
      <c r="C68" s="357">
        <f>(N68*G68)/1000</f>
        <v>0</v>
      </c>
      <c r="D68" s="375">
        <f t="shared" si="6"/>
        <v>0</v>
      </c>
      <c r="E68" s="375">
        <f t="shared" si="7"/>
        <v>0</v>
      </c>
      <c r="F68" s="376"/>
      <c r="G68" s="388">
        <v>26.39</v>
      </c>
      <c r="H68" s="249" t="s">
        <v>120</v>
      </c>
      <c r="I68" s="249"/>
      <c r="J68" s="252"/>
      <c r="K68" s="250">
        <v>120</v>
      </c>
      <c r="L68" s="250"/>
      <c r="M68" s="250"/>
      <c r="N68" s="385">
        <f t="shared" si="0"/>
        <v>0</v>
      </c>
    </row>
    <row r="69" spans="1:14" s="65" customFormat="1" ht="15" customHeight="1">
      <c r="A69" s="229" t="s">
        <v>119</v>
      </c>
      <c r="B69" s="229" t="s">
        <v>53</v>
      </c>
      <c r="C69" s="357">
        <f>(N69*G69)/1000</f>
        <v>0</v>
      </c>
      <c r="D69" s="375">
        <f t="shared" si="6"/>
        <v>0</v>
      </c>
      <c r="E69" s="375">
        <f t="shared" si="7"/>
        <v>0</v>
      </c>
      <c r="F69" s="376"/>
      <c r="G69" s="388">
        <v>26.39</v>
      </c>
      <c r="H69" s="249" t="s">
        <v>103</v>
      </c>
      <c r="I69" s="249"/>
      <c r="J69" s="252"/>
      <c r="K69" s="250">
        <v>120</v>
      </c>
      <c r="L69" s="250"/>
      <c r="M69" s="250"/>
      <c r="N69" s="385">
        <f t="shared" si="0"/>
        <v>0</v>
      </c>
    </row>
    <row r="70" spans="1:14" s="65" customFormat="1" ht="16.5" customHeight="1">
      <c r="A70" s="221" t="s">
        <v>121</v>
      </c>
      <c r="B70" s="221"/>
      <c r="C70" s="221"/>
      <c r="D70" s="377"/>
      <c r="E70" s="377"/>
      <c r="F70" s="377"/>
      <c r="G70" s="221"/>
      <c r="H70" s="221"/>
      <c r="I70" s="221"/>
      <c r="J70" s="221"/>
      <c r="K70" s="221"/>
      <c r="L70" s="221"/>
      <c r="M70" s="221"/>
      <c r="N70" s="222"/>
    </row>
    <row r="71" spans="1:14" s="65" customFormat="1" ht="16.5" customHeight="1">
      <c r="A71" s="259" t="s">
        <v>122</v>
      </c>
      <c r="B71" s="260" t="s">
        <v>123</v>
      </c>
      <c r="C71" s="358">
        <v>82</v>
      </c>
      <c r="D71" s="261"/>
      <c r="E71" s="259"/>
      <c r="F71" s="259"/>
      <c r="G71" s="259"/>
      <c r="H71" s="259"/>
      <c r="I71" s="259"/>
      <c r="J71" s="259"/>
      <c r="K71" s="259"/>
      <c r="L71" s="259"/>
      <c r="M71" s="262"/>
      <c r="N71" s="222"/>
    </row>
    <row r="72" spans="1:14" s="65" customFormat="1" ht="15" customHeight="1">
      <c r="A72" s="263" t="s">
        <v>124</v>
      </c>
      <c r="B72" s="260" t="s">
        <v>123</v>
      </c>
      <c r="C72" s="242">
        <v>82</v>
      </c>
      <c r="D72" s="264"/>
      <c r="E72" s="224"/>
      <c r="F72" s="224"/>
      <c r="G72" s="233"/>
      <c r="H72" s="234"/>
      <c r="I72" s="234"/>
      <c r="J72" s="229"/>
      <c r="K72" s="235"/>
      <c r="L72" s="235"/>
      <c r="M72" s="235"/>
      <c r="N72" s="222"/>
    </row>
    <row r="73" spans="1:14" s="65" customFormat="1" ht="15" customHeight="1">
      <c r="A73" s="263" t="s">
        <v>125</v>
      </c>
      <c r="B73" s="236" t="s">
        <v>123</v>
      </c>
      <c r="C73" s="242">
        <v>103</v>
      </c>
      <c r="D73" s="261"/>
      <c r="E73" s="225"/>
      <c r="F73" s="225"/>
      <c r="G73" s="237"/>
      <c r="H73" s="238"/>
      <c r="I73" s="238"/>
      <c r="J73" s="236"/>
      <c r="K73" s="239"/>
      <c r="L73" s="239"/>
      <c r="M73" s="239"/>
      <c r="N73" s="222"/>
    </row>
    <row r="74" spans="1:14" s="65" customFormat="1" ht="15">
      <c r="A74" s="396" t="s">
        <v>758</v>
      </c>
      <c r="B74" s="229" t="s">
        <v>123</v>
      </c>
      <c r="C74" s="227">
        <v>115</v>
      </c>
      <c r="D74" s="261"/>
      <c r="E74" s="224"/>
      <c r="F74" s="224"/>
      <c r="G74" s="233"/>
      <c r="H74" s="234"/>
      <c r="I74" s="234"/>
      <c r="J74" s="229"/>
      <c r="K74" s="235"/>
      <c r="L74" s="235"/>
      <c r="M74" s="235"/>
      <c r="N74" s="222"/>
    </row>
    <row r="75" spans="1:14" s="65" customFormat="1" ht="15">
      <c r="A75" s="263" t="s">
        <v>127</v>
      </c>
      <c r="B75" s="229" t="s">
        <v>123</v>
      </c>
      <c r="C75" s="227">
        <v>182</v>
      </c>
      <c r="D75" s="261"/>
      <c r="E75" s="224"/>
      <c r="F75" s="224"/>
      <c r="G75" s="233"/>
      <c r="H75" s="234"/>
      <c r="I75" s="234"/>
      <c r="J75" s="229"/>
      <c r="K75" s="235"/>
      <c r="L75" s="235"/>
      <c r="M75" s="235"/>
      <c r="N75" s="222"/>
    </row>
    <row r="76" spans="1:14" s="65" customFormat="1" ht="15">
      <c r="A76" s="263" t="s">
        <v>128</v>
      </c>
      <c r="B76" s="229" t="s">
        <v>123</v>
      </c>
      <c r="C76" s="242">
        <v>120</v>
      </c>
      <c r="D76" s="261"/>
      <c r="E76" s="225"/>
      <c r="F76" s="225"/>
      <c r="G76" s="237"/>
      <c r="H76" s="238"/>
      <c r="I76" s="238"/>
      <c r="J76" s="236"/>
      <c r="K76" s="239"/>
      <c r="L76" s="239"/>
      <c r="M76" s="239"/>
      <c r="N76" s="222"/>
    </row>
    <row r="77" spans="1:14" s="65" customFormat="1" ht="15">
      <c r="A77" s="263" t="s">
        <v>129</v>
      </c>
      <c r="B77" s="236" t="s">
        <v>130</v>
      </c>
      <c r="C77" s="227">
        <v>140</v>
      </c>
      <c r="D77" s="264"/>
      <c r="E77" s="232"/>
      <c r="F77" s="232"/>
      <c r="G77" s="265"/>
      <c r="H77" s="234"/>
      <c r="I77" s="234"/>
      <c r="J77" s="229"/>
      <c r="K77" s="235"/>
      <c r="L77" s="235"/>
      <c r="M77" s="235"/>
      <c r="N77" s="222"/>
    </row>
    <row r="78" spans="1:14" s="65" customFormat="1" ht="15">
      <c r="A78" s="263" t="s">
        <v>131</v>
      </c>
      <c r="B78" s="229" t="s">
        <v>123</v>
      </c>
      <c r="C78" s="227"/>
      <c r="D78" s="264"/>
      <c r="E78" s="225"/>
      <c r="F78" s="225"/>
      <c r="G78" s="237"/>
      <c r="H78" s="238"/>
      <c r="I78" s="234"/>
      <c r="J78" s="229"/>
      <c r="K78" s="235"/>
      <c r="L78" s="235"/>
      <c r="M78" s="235"/>
      <c r="N78" s="222"/>
    </row>
    <row r="79" spans="1:14" s="65" customFormat="1" ht="15">
      <c r="A79" s="263" t="s">
        <v>132</v>
      </c>
      <c r="B79" s="229" t="s">
        <v>123</v>
      </c>
      <c r="C79" s="242"/>
      <c r="D79" s="261"/>
      <c r="E79" s="225"/>
      <c r="F79" s="225"/>
      <c r="G79" s="237"/>
      <c r="H79" s="238"/>
      <c r="I79" s="234"/>
      <c r="J79" s="229"/>
      <c r="K79" s="235"/>
      <c r="L79" s="235"/>
      <c r="M79" s="235"/>
      <c r="N79" s="222"/>
    </row>
    <row r="80" spans="1:14" s="65" customFormat="1" ht="15">
      <c r="A80" s="263" t="s">
        <v>133</v>
      </c>
      <c r="B80" s="229" t="s">
        <v>123</v>
      </c>
      <c r="C80" s="242">
        <v>331</v>
      </c>
      <c r="D80" s="261"/>
      <c r="E80" s="225"/>
      <c r="F80" s="225"/>
      <c r="G80" s="237"/>
      <c r="H80" s="238"/>
      <c r="I80" s="234"/>
      <c r="J80" s="229"/>
      <c r="K80" s="235"/>
      <c r="L80" s="235"/>
      <c r="M80" s="235"/>
      <c r="N80" s="222"/>
    </row>
    <row r="81" spans="1:14" s="65" customFormat="1" ht="15" customHeight="1">
      <c r="A81" s="263" t="s">
        <v>134</v>
      </c>
      <c r="B81" s="229" t="s">
        <v>123</v>
      </c>
      <c r="C81" s="227">
        <v>140</v>
      </c>
      <c r="D81" s="261"/>
      <c r="E81" s="224"/>
      <c r="F81" s="224"/>
      <c r="G81" s="233"/>
      <c r="H81" s="234"/>
      <c r="I81" s="234"/>
      <c r="J81" s="229"/>
      <c r="K81" s="235"/>
      <c r="L81" s="235"/>
      <c r="M81" s="235"/>
      <c r="N81" s="222"/>
    </row>
    <row r="82" spans="1:14" s="65" customFormat="1" ht="15" customHeight="1">
      <c r="A82" s="263" t="s">
        <v>135</v>
      </c>
      <c r="B82" s="229" t="s">
        <v>123</v>
      </c>
      <c r="C82" s="227">
        <v>218</v>
      </c>
      <c r="D82" s="261"/>
      <c r="E82" s="224"/>
      <c r="F82" s="224"/>
      <c r="G82" s="233"/>
      <c r="H82" s="234"/>
      <c r="I82" s="234"/>
      <c r="J82" s="229"/>
      <c r="K82" s="235"/>
      <c r="L82" s="235"/>
      <c r="M82" s="235"/>
      <c r="N82" s="222"/>
    </row>
    <row r="83" spans="1:14" s="65" customFormat="1" ht="15" customHeight="1">
      <c r="A83" s="263" t="s">
        <v>136</v>
      </c>
      <c r="B83" s="229" t="s">
        <v>123</v>
      </c>
      <c r="C83" s="227">
        <v>331</v>
      </c>
      <c r="D83" s="261"/>
      <c r="E83" s="224"/>
      <c r="F83" s="224"/>
      <c r="G83" s="233"/>
      <c r="H83" s="234"/>
      <c r="I83" s="234"/>
      <c r="J83" s="229"/>
      <c r="K83" s="235"/>
      <c r="L83" s="235"/>
      <c r="M83" s="235"/>
      <c r="N83" s="222"/>
    </row>
    <row r="84" spans="1:14" s="65" customFormat="1" ht="15" customHeight="1">
      <c r="A84" s="263" t="s">
        <v>137</v>
      </c>
      <c r="B84" s="260" t="s">
        <v>123</v>
      </c>
      <c r="C84" s="227"/>
      <c r="D84" s="264"/>
      <c r="E84" s="232"/>
      <c r="F84" s="232"/>
      <c r="G84" s="265"/>
      <c r="H84" s="249"/>
      <c r="I84" s="249"/>
      <c r="J84" s="252"/>
      <c r="K84" s="250"/>
      <c r="L84" s="250"/>
      <c r="M84" s="250"/>
      <c r="N84" s="222"/>
    </row>
    <row r="85" spans="1:14" s="65" customFormat="1" ht="15" customHeight="1">
      <c r="A85" s="263" t="s">
        <v>138</v>
      </c>
      <c r="B85" s="229" t="s">
        <v>123</v>
      </c>
      <c r="C85" s="360"/>
      <c r="D85" s="261"/>
      <c r="E85" s="224"/>
      <c r="F85" s="224"/>
      <c r="G85" s="233"/>
      <c r="H85" s="234"/>
      <c r="I85" s="234"/>
      <c r="J85" s="229"/>
      <c r="K85" s="235"/>
      <c r="L85" s="235"/>
      <c r="M85" s="235"/>
      <c r="N85" s="222"/>
    </row>
    <row r="86" spans="1:14" s="65" customFormat="1" ht="15" customHeight="1">
      <c r="A86" s="263" t="s">
        <v>139</v>
      </c>
      <c r="B86" s="236" t="s">
        <v>123</v>
      </c>
      <c r="C86" s="242">
        <v>690</v>
      </c>
      <c r="D86" s="261"/>
      <c r="E86" s="224"/>
      <c r="F86" s="224"/>
      <c r="G86" s="233"/>
      <c r="H86" s="234"/>
      <c r="I86" s="234"/>
      <c r="J86" s="229"/>
      <c r="K86" s="235"/>
      <c r="L86" s="235"/>
      <c r="M86" s="235"/>
      <c r="N86" s="222"/>
    </row>
    <row r="87" spans="1:14" s="65" customFormat="1" ht="15" customHeight="1">
      <c r="A87" s="263" t="s">
        <v>140</v>
      </c>
      <c r="B87" s="229" t="s">
        <v>123</v>
      </c>
      <c r="C87" s="242">
        <v>1041</v>
      </c>
      <c r="D87" s="261"/>
      <c r="E87" s="224"/>
      <c r="F87" s="224"/>
      <c r="G87" s="233"/>
      <c r="H87" s="234"/>
      <c r="I87" s="234"/>
      <c r="J87" s="229"/>
      <c r="K87" s="235"/>
      <c r="L87" s="235"/>
      <c r="M87" s="235"/>
      <c r="N87" s="222"/>
    </row>
    <row r="88" spans="1:14" s="65" customFormat="1" ht="15" customHeight="1">
      <c r="A88" s="263" t="s">
        <v>141</v>
      </c>
      <c r="B88" s="229" t="s">
        <v>123</v>
      </c>
      <c r="C88" s="227">
        <v>1593</v>
      </c>
      <c r="D88" s="261"/>
      <c r="E88" s="232"/>
      <c r="F88" s="232"/>
      <c r="G88" s="265"/>
      <c r="H88" s="249"/>
      <c r="I88" s="249"/>
      <c r="J88" s="252"/>
      <c r="K88" s="250"/>
      <c r="L88" s="250"/>
      <c r="M88" s="250"/>
      <c r="N88" s="222"/>
    </row>
    <row r="89" spans="1:14" s="65" customFormat="1" ht="15" customHeight="1">
      <c r="A89" s="263" t="s">
        <v>142</v>
      </c>
      <c r="B89" s="229" t="s">
        <v>123</v>
      </c>
      <c r="C89" s="227">
        <v>2675</v>
      </c>
      <c r="D89" s="261"/>
      <c r="E89" s="232"/>
      <c r="F89" s="232"/>
      <c r="G89" s="265"/>
      <c r="H89" s="249"/>
      <c r="I89" s="249"/>
      <c r="J89" s="252"/>
      <c r="K89" s="250"/>
      <c r="L89" s="250"/>
      <c r="M89" s="250"/>
      <c r="N89" s="222"/>
    </row>
    <row r="90" spans="1:14" s="65" customFormat="1" ht="15" customHeight="1">
      <c r="A90" s="397" t="s">
        <v>759</v>
      </c>
      <c r="B90" s="229" t="s">
        <v>123</v>
      </c>
      <c r="C90" s="227">
        <v>393</v>
      </c>
      <c r="D90" s="261"/>
      <c r="E90" s="232"/>
      <c r="F90" s="232"/>
      <c r="G90" s="265"/>
      <c r="H90" s="249"/>
      <c r="I90" s="249"/>
      <c r="J90" s="252"/>
      <c r="K90" s="250"/>
      <c r="L90" s="250"/>
      <c r="M90" s="250"/>
      <c r="N90" s="222"/>
    </row>
    <row r="91" spans="1:14" s="65" customFormat="1" ht="15" customHeight="1">
      <c r="A91" s="263" t="s">
        <v>144</v>
      </c>
      <c r="B91" s="229" t="s">
        <v>123</v>
      </c>
      <c r="C91" s="227"/>
      <c r="D91" s="261"/>
      <c r="E91" s="224"/>
      <c r="F91" s="224"/>
      <c r="G91" s="224"/>
      <c r="H91" s="224"/>
      <c r="I91" s="234"/>
      <c r="J91" s="229"/>
      <c r="K91" s="235"/>
      <c r="L91" s="235"/>
      <c r="M91" s="235"/>
      <c r="N91" s="222"/>
    </row>
    <row r="92" spans="1:14" s="65" customFormat="1" ht="18" customHeight="1">
      <c r="A92" s="221" t="s">
        <v>145</v>
      </c>
      <c r="B92" s="221"/>
      <c r="C92" s="36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</row>
    <row r="93" spans="1:14" s="70" customFormat="1" ht="15">
      <c r="A93" s="266" t="s">
        <v>146</v>
      </c>
      <c r="B93" s="267" t="s">
        <v>123</v>
      </c>
      <c r="C93" s="362">
        <v>24.57</v>
      </c>
      <c r="D93" s="264"/>
      <c r="E93" s="268"/>
      <c r="F93" s="268"/>
      <c r="G93" s="269"/>
      <c r="H93" s="270"/>
      <c r="I93" s="270"/>
      <c r="J93" s="270"/>
      <c r="K93" s="271"/>
      <c r="L93" s="271"/>
      <c r="M93" s="271"/>
      <c r="N93" s="272"/>
    </row>
    <row r="94" spans="1:14" s="70" customFormat="1" ht="17.25" customHeight="1">
      <c r="A94" s="221" t="s">
        <v>147</v>
      </c>
      <c r="B94" s="221"/>
      <c r="C94" s="36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72"/>
    </row>
    <row r="95" spans="1:14" s="70" customFormat="1" ht="15">
      <c r="A95" s="266" t="s">
        <v>148</v>
      </c>
      <c r="B95" s="267" t="s">
        <v>123</v>
      </c>
      <c r="C95" s="362">
        <v>117.73125</v>
      </c>
      <c r="D95" s="264"/>
      <c r="E95" s="268"/>
      <c r="F95" s="268"/>
      <c r="G95" s="269"/>
      <c r="H95" s="270"/>
      <c r="I95" s="270"/>
      <c r="J95" s="270"/>
      <c r="K95" s="271"/>
      <c r="L95" s="271"/>
      <c r="M95" s="271"/>
      <c r="N95" s="272"/>
    </row>
    <row r="96" spans="1:14" s="70" customFormat="1" ht="15">
      <c r="A96" s="266" t="s">
        <v>149</v>
      </c>
      <c r="B96" s="267" t="s">
        <v>123</v>
      </c>
      <c r="C96" s="362">
        <v>192.465</v>
      </c>
      <c r="D96" s="264"/>
      <c r="E96" s="268"/>
      <c r="F96" s="268"/>
      <c r="G96" s="269"/>
      <c r="H96" s="270"/>
      <c r="I96" s="270"/>
      <c r="J96" s="270"/>
      <c r="K96" s="271"/>
      <c r="L96" s="271"/>
      <c r="M96" s="271"/>
      <c r="N96" s="272"/>
    </row>
    <row r="97" spans="1:14" s="65" customFormat="1" ht="19.5" customHeight="1">
      <c r="A97" s="266" t="s">
        <v>150</v>
      </c>
      <c r="B97" s="267" t="s">
        <v>123</v>
      </c>
      <c r="C97" s="362">
        <v>312.24375</v>
      </c>
      <c r="D97" s="264"/>
      <c r="E97" s="268"/>
      <c r="F97" s="268"/>
      <c r="G97" s="269"/>
      <c r="H97" s="270"/>
      <c r="I97" s="270"/>
      <c r="J97" s="270"/>
      <c r="K97" s="271"/>
      <c r="L97" s="271"/>
      <c r="M97" s="271"/>
      <c r="N97" s="222"/>
    </row>
    <row r="98" spans="1:14" s="70" customFormat="1" ht="15">
      <c r="A98" s="266" t="s">
        <v>151</v>
      </c>
      <c r="B98" s="267" t="s">
        <v>123</v>
      </c>
      <c r="C98" s="362">
        <v>552.8249999999999</v>
      </c>
      <c r="D98" s="264"/>
      <c r="E98" s="268"/>
      <c r="F98" s="268"/>
      <c r="G98" s="269"/>
      <c r="H98" s="270"/>
      <c r="I98" s="270"/>
      <c r="J98" s="270"/>
      <c r="K98" s="271"/>
      <c r="L98" s="271"/>
      <c r="M98" s="271"/>
      <c r="N98" s="272"/>
    </row>
    <row r="99" spans="1:14" s="70" customFormat="1" ht="15">
      <c r="A99" s="266" t="s">
        <v>152</v>
      </c>
      <c r="B99" s="267" t="s">
        <v>123</v>
      </c>
      <c r="C99" s="362">
        <v>696.15</v>
      </c>
      <c r="D99" s="264"/>
      <c r="E99" s="268"/>
      <c r="F99" s="268"/>
      <c r="G99" s="269"/>
      <c r="H99" s="270"/>
      <c r="I99" s="270"/>
      <c r="J99" s="270"/>
      <c r="K99" s="271"/>
      <c r="L99" s="271"/>
      <c r="M99" s="271"/>
      <c r="N99" s="272"/>
    </row>
    <row r="100" spans="1:14" s="70" customFormat="1" ht="16.5" customHeight="1">
      <c r="A100" s="221" t="s">
        <v>153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72"/>
    </row>
    <row r="101" spans="1:14" s="70" customFormat="1" ht="15">
      <c r="A101" s="266" t="s">
        <v>154</v>
      </c>
      <c r="B101" s="267" t="s">
        <v>123</v>
      </c>
      <c r="C101" s="362">
        <v>90.09</v>
      </c>
      <c r="D101" s="264"/>
      <c r="E101" s="268"/>
      <c r="F101" s="268"/>
      <c r="G101" s="269"/>
      <c r="H101" s="270"/>
      <c r="I101" s="270"/>
      <c r="J101" s="270"/>
      <c r="K101" s="271"/>
      <c r="L101" s="271"/>
      <c r="M101" s="271"/>
      <c r="N101" s="272"/>
    </row>
    <row r="102" spans="1:14" s="70" customFormat="1" ht="15">
      <c r="A102" s="266" t="s">
        <v>155</v>
      </c>
      <c r="B102" s="267" t="s">
        <v>123</v>
      </c>
      <c r="C102" s="362">
        <v>99.30375000000001</v>
      </c>
      <c r="D102" s="264"/>
      <c r="E102" s="268"/>
      <c r="F102" s="268"/>
      <c r="G102" s="269"/>
      <c r="H102" s="270"/>
      <c r="I102" s="270"/>
      <c r="J102" s="270"/>
      <c r="K102" s="271"/>
      <c r="L102" s="271"/>
      <c r="M102" s="271"/>
      <c r="N102" s="272"/>
    </row>
    <row r="103" spans="1:14" s="70" customFormat="1" ht="15">
      <c r="A103" s="266" t="s">
        <v>156</v>
      </c>
      <c r="B103" s="267" t="s">
        <v>123</v>
      </c>
      <c r="C103" s="362">
        <v>167.89499999999998</v>
      </c>
      <c r="D103" s="264"/>
      <c r="E103" s="268"/>
      <c r="F103" s="268"/>
      <c r="G103" s="269"/>
      <c r="H103" s="270"/>
      <c r="I103" s="270"/>
      <c r="J103" s="270"/>
      <c r="K103" s="271"/>
      <c r="L103" s="271"/>
      <c r="M103" s="271"/>
      <c r="N103" s="272"/>
    </row>
    <row r="104" spans="1:14" s="65" customFormat="1" ht="15.75" customHeight="1">
      <c r="A104" s="266" t="s">
        <v>157</v>
      </c>
      <c r="B104" s="267" t="s">
        <v>123</v>
      </c>
      <c r="C104" s="362">
        <v>264.1275</v>
      </c>
      <c r="D104" s="264"/>
      <c r="E104" s="268"/>
      <c r="F104" s="268"/>
      <c r="G104" s="269"/>
      <c r="H104" s="270"/>
      <c r="I104" s="270"/>
      <c r="J104" s="270"/>
      <c r="K104" s="271"/>
      <c r="L104" s="271"/>
      <c r="M104" s="271"/>
      <c r="N104" s="222"/>
    </row>
    <row r="105" spans="1:14" s="71" customFormat="1" ht="15">
      <c r="A105" s="266" t="s">
        <v>158</v>
      </c>
      <c r="B105" s="267" t="s">
        <v>123</v>
      </c>
      <c r="C105" s="362">
        <v>383.90625</v>
      </c>
      <c r="D105" s="264"/>
      <c r="E105" s="268"/>
      <c r="F105" s="268"/>
      <c r="G105" s="269"/>
      <c r="H105" s="270"/>
      <c r="I105" s="270"/>
      <c r="J105" s="270"/>
      <c r="K105" s="271"/>
      <c r="L105" s="271"/>
      <c r="M105" s="271"/>
      <c r="N105" s="273"/>
    </row>
    <row r="106" spans="1:14" s="71" customFormat="1" ht="15">
      <c r="A106" s="266" t="s">
        <v>159</v>
      </c>
      <c r="B106" s="267" t="s">
        <v>123</v>
      </c>
      <c r="C106" s="362">
        <v>432.02250000000004</v>
      </c>
      <c r="D106" s="264"/>
      <c r="E106" s="268"/>
      <c r="F106" s="268"/>
      <c r="G106" s="269"/>
      <c r="H106" s="270"/>
      <c r="I106" s="270"/>
      <c r="J106" s="270"/>
      <c r="K106" s="271"/>
      <c r="L106" s="271"/>
      <c r="M106" s="271"/>
      <c r="N106" s="273"/>
    </row>
    <row r="107" spans="1:14" s="71" customFormat="1" ht="20.25">
      <c r="A107" s="221" t="s">
        <v>160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73"/>
    </row>
    <row r="108" spans="1:14" s="65" customFormat="1" ht="16.5" customHeight="1">
      <c r="A108" s="274" t="s">
        <v>161</v>
      </c>
      <c r="B108" s="266" t="s">
        <v>123</v>
      </c>
      <c r="C108" s="362">
        <v>192.465</v>
      </c>
      <c r="D108" s="264"/>
      <c r="E108" s="275"/>
      <c r="F108" s="275"/>
      <c r="G108" s="276"/>
      <c r="H108" s="277"/>
      <c r="I108" s="277"/>
      <c r="J108" s="277"/>
      <c r="K108" s="278"/>
      <c r="L108" s="278"/>
      <c r="M108" s="278"/>
      <c r="N108" s="222"/>
    </row>
    <row r="109" spans="1:14" s="70" customFormat="1" ht="15">
      <c r="A109" s="274" t="s">
        <v>162</v>
      </c>
      <c r="B109" s="266" t="s">
        <v>123</v>
      </c>
      <c r="C109" s="362">
        <v>273.34125</v>
      </c>
      <c r="D109" s="264"/>
      <c r="E109" s="275"/>
      <c r="F109" s="275"/>
      <c r="G109" s="276"/>
      <c r="H109" s="277"/>
      <c r="I109" s="277"/>
      <c r="J109" s="277"/>
      <c r="K109" s="278"/>
      <c r="L109" s="278"/>
      <c r="M109" s="278"/>
      <c r="N109" s="272"/>
    </row>
    <row r="110" spans="1:14" s="70" customFormat="1" ht="15">
      <c r="A110" s="274" t="s">
        <v>163</v>
      </c>
      <c r="B110" s="266" t="s">
        <v>123</v>
      </c>
      <c r="C110" s="362">
        <v>492.42375</v>
      </c>
      <c r="D110" s="264"/>
      <c r="E110" s="275"/>
      <c r="F110" s="275"/>
      <c r="G110" s="276"/>
      <c r="H110" s="277"/>
      <c r="I110" s="277"/>
      <c r="J110" s="277"/>
      <c r="K110" s="278"/>
      <c r="L110" s="278"/>
      <c r="M110" s="278"/>
      <c r="N110" s="272"/>
    </row>
    <row r="111" spans="1:14" s="65" customFormat="1" ht="19.5" customHeight="1">
      <c r="A111" s="221" t="s">
        <v>164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2"/>
    </row>
    <row r="112" spans="1:14" s="70" customFormat="1" ht="26.25" customHeight="1">
      <c r="A112" s="279" t="s">
        <v>165</v>
      </c>
      <c r="B112" s="267" t="s">
        <v>123</v>
      </c>
      <c r="C112" s="362">
        <v>300.98249999999996</v>
      </c>
      <c r="D112" s="264"/>
      <c r="E112" s="268"/>
      <c r="F112" s="268"/>
      <c r="G112" s="269"/>
      <c r="H112" s="270"/>
      <c r="I112" s="270"/>
      <c r="J112" s="270"/>
      <c r="K112" s="271"/>
      <c r="L112" s="271"/>
      <c r="M112" s="271"/>
      <c r="N112" s="272"/>
    </row>
    <row r="113" spans="1:14" s="70" customFormat="1" ht="24" customHeight="1">
      <c r="A113" s="279" t="s">
        <v>166</v>
      </c>
      <c r="B113" s="267" t="s">
        <v>123</v>
      </c>
      <c r="C113" s="362">
        <v>335.79</v>
      </c>
      <c r="D113" s="264"/>
      <c r="E113" s="268"/>
      <c r="F113" s="268"/>
      <c r="G113" s="269"/>
      <c r="H113" s="270"/>
      <c r="I113" s="270"/>
      <c r="J113" s="270"/>
      <c r="K113" s="271"/>
      <c r="L113" s="271"/>
      <c r="M113" s="271"/>
      <c r="N113" s="272"/>
    </row>
    <row r="114" spans="1:14" s="65" customFormat="1" ht="19.5" customHeight="1">
      <c r="A114" s="221" t="s">
        <v>167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2"/>
    </row>
    <row r="115" spans="1:14" s="70" customFormat="1" ht="15">
      <c r="A115" s="274" t="s">
        <v>168</v>
      </c>
      <c r="B115" s="267" t="s">
        <v>123</v>
      </c>
      <c r="C115" s="363">
        <v>7360</v>
      </c>
      <c r="D115" s="264"/>
      <c r="E115" s="268"/>
      <c r="F115" s="268"/>
      <c r="G115" s="269"/>
      <c r="H115" s="270"/>
      <c r="I115" s="270"/>
      <c r="J115" s="270"/>
      <c r="K115" s="271"/>
      <c r="L115" s="271"/>
      <c r="M115" s="271"/>
      <c r="N115" s="272"/>
    </row>
    <row r="116" spans="1:14" s="70" customFormat="1" ht="15" customHeight="1">
      <c r="A116" s="274" t="s">
        <v>169</v>
      </c>
      <c r="B116" s="267" t="s">
        <v>123</v>
      </c>
      <c r="C116" s="394">
        <v>5524.16</v>
      </c>
      <c r="D116" s="264"/>
      <c r="E116" s="268"/>
      <c r="F116" s="268"/>
      <c r="G116" s="269"/>
      <c r="H116" s="270"/>
      <c r="I116" s="270"/>
      <c r="J116" s="270"/>
      <c r="K116" s="271"/>
      <c r="L116" s="271"/>
      <c r="M116" s="271"/>
      <c r="N116" s="272"/>
    </row>
    <row r="117" spans="1:14" s="70" customFormat="1" ht="20.25">
      <c r="A117" s="221" t="s">
        <v>170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72"/>
    </row>
    <row r="118" spans="1:14" s="70" customFormat="1" ht="15">
      <c r="A118" s="266" t="s">
        <v>171</v>
      </c>
      <c r="B118" s="267" t="s">
        <v>123</v>
      </c>
      <c r="C118" s="362">
        <v>7</v>
      </c>
      <c r="D118" s="264"/>
      <c r="E118" s="268"/>
      <c r="F118" s="268"/>
      <c r="G118" s="269"/>
      <c r="H118" s="270"/>
      <c r="I118" s="270"/>
      <c r="J118" s="270"/>
      <c r="K118" s="271"/>
      <c r="L118" s="271"/>
      <c r="M118" s="271"/>
      <c r="N118" s="272"/>
    </row>
    <row r="119" spans="1:14" s="70" customFormat="1" ht="15">
      <c r="A119" s="266" t="s">
        <v>172</v>
      </c>
      <c r="B119" s="267" t="s">
        <v>123</v>
      </c>
      <c r="C119" s="362">
        <v>20</v>
      </c>
      <c r="D119" s="264"/>
      <c r="E119" s="268"/>
      <c r="F119" s="268"/>
      <c r="G119" s="269"/>
      <c r="H119" s="270"/>
      <c r="I119" s="270"/>
      <c r="J119" s="270"/>
      <c r="K119" s="271"/>
      <c r="L119" s="271"/>
      <c r="M119" s="271"/>
      <c r="N119" s="272"/>
    </row>
    <row r="120" spans="1:14" s="70" customFormat="1" ht="15">
      <c r="A120" s="266" t="s">
        <v>173</v>
      </c>
      <c r="B120" s="267" t="s">
        <v>123</v>
      </c>
      <c r="C120" s="362">
        <v>31</v>
      </c>
      <c r="D120" s="264"/>
      <c r="E120" s="268"/>
      <c r="F120" s="268"/>
      <c r="G120" s="269"/>
      <c r="H120" s="270"/>
      <c r="I120" s="270"/>
      <c r="J120" s="270"/>
      <c r="K120" s="271"/>
      <c r="L120" s="271"/>
      <c r="M120" s="271"/>
      <c r="N120" s="272"/>
    </row>
    <row r="121" spans="1:14" s="65" customFormat="1" ht="14.25" customHeight="1">
      <c r="A121" s="266" t="s">
        <v>174</v>
      </c>
      <c r="B121" s="267" t="s">
        <v>123</v>
      </c>
      <c r="C121" s="362">
        <v>10</v>
      </c>
      <c r="D121" s="264"/>
      <c r="E121" s="268"/>
      <c r="F121" s="268"/>
      <c r="G121" s="269"/>
      <c r="H121" s="270"/>
      <c r="I121" s="270"/>
      <c r="J121" s="270"/>
      <c r="K121" s="271"/>
      <c r="L121" s="271"/>
      <c r="M121" s="271"/>
      <c r="N121" s="222"/>
    </row>
    <row r="122" spans="1:14" s="70" customFormat="1" ht="15">
      <c r="A122" s="266" t="s">
        <v>175</v>
      </c>
      <c r="B122" s="267" t="s">
        <v>123</v>
      </c>
      <c r="C122" s="362">
        <v>12</v>
      </c>
      <c r="D122" s="264"/>
      <c r="E122" s="268"/>
      <c r="F122" s="268"/>
      <c r="G122" s="269"/>
      <c r="H122" s="270"/>
      <c r="I122" s="270"/>
      <c r="J122" s="270"/>
      <c r="K122" s="271"/>
      <c r="L122" s="271"/>
      <c r="M122" s="271"/>
      <c r="N122" s="272"/>
    </row>
    <row r="123" spans="1:14" s="70" customFormat="1" ht="15">
      <c r="A123" s="266" t="s">
        <v>176</v>
      </c>
      <c r="B123" s="267" t="s">
        <v>123</v>
      </c>
      <c r="C123" s="362">
        <v>18</v>
      </c>
      <c r="D123" s="264"/>
      <c r="E123" s="268"/>
      <c r="F123" s="268"/>
      <c r="G123" s="269"/>
      <c r="H123" s="270"/>
      <c r="I123" s="270"/>
      <c r="J123" s="270"/>
      <c r="K123" s="271"/>
      <c r="L123" s="271"/>
      <c r="M123" s="271"/>
      <c r="N123" s="272"/>
    </row>
    <row r="124" spans="1:14" s="65" customFormat="1" ht="19.5" customHeight="1">
      <c r="A124" s="221" t="s">
        <v>179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2"/>
    </row>
    <row r="125" spans="1:14" s="70" customFormat="1" ht="15">
      <c r="A125" s="266" t="s">
        <v>180</v>
      </c>
      <c r="B125" s="267" t="s">
        <v>123</v>
      </c>
      <c r="C125" s="362">
        <v>324.52875</v>
      </c>
      <c r="D125" s="264"/>
      <c r="E125" s="268"/>
      <c r="F125" s="268"/>
      <c r="G125" s="269"/>
      <c r="H125" s="270"/>
      <c r="I125" s="270"/>
      <c r="J125" s="270"/>
      <c r="K125" s="271"/>
      <c r="L125" s="271"/>
      <c r="M125" s="271"/>
      <c r="N125" s="272"/>
    </row>
    <row r="126" spans="1:14" s="70" customFormat="1" ht="15">
      <c r="A126" s="266" t="s">
        <v>181</v>
      </c>
      <c r="B126" s="267" t="s">
        <v>123</v>
      </c>
      <c r="C126" s="362">
        <v>576.3712499999999</v>
      </c>
      <c r="D126" s="264"/>
      <c r="E126" s="268"/>
      <c r="F126" s="268"/>
      <c r="G126" s="269"/>
      <c r="H126" s="270"/>
      <c r="I126" s="270"/>
      <c r="J126" s="270"/>
      <c r="K126" s="271"/>
      <c r="L126" s="271"/>
      <c r="M126" s="271"/>
      <c r="N126" s="272"/>
    </row>
    <row r="127" spans="1:14" s="70" customFormat="1" ht="20.25">
      <c r="A127" s="221" t="s">
        <v>182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72"/>
    </row>
    <row r="128" spans="1:14" s="70" customFormat="1" ht="15">
      <c r="A128" s="274" t="s">
        <v>183</v>
      </c>
      <c r="B128" s="267" t="s">
        <v>123</v>
      </c>
      <c r="C128" s="362">
        <v>106.47</v>
      </c>
      <c r="D128" s="264"/>
      <c r="E128" s="268"/>
      <c r="F128" s="268"/>
      <c r="G128" s="269"/>
      <c r="H128" s="270"/>
      <c r="I128" s="270"/>
      <c r="J128" s="270"/>
      <c r="K128" s="271"/>
      <c r="L128" s="271"/>
      <c r="M128" s="271"/>
      <c r="N128" s="272"/>
    </row>
    <row r="129" spans="1:14" s="65" customFormat="1" ht="14.25" customHeight="1">
      <c r="A129" s="274" t="s">
        <v>184</v>
      </c>
      <c r="B129" s="267" t="s">
        <v>123</v>
      </c>
      <c r="C129" s="362">
        <v>288.6975</v>
      </c>
      <c r="D129" s="264"/>
      <c r="E129" s="268"/>
      <c r="F129" s="268"/>
      <c r="G129" s="269"/>
      <c r="H129" s="270"/>
      <c r="I129" s="270"/>
      <c r="J129" s="270"/>
      <c r="K129" s="271"/>
      <c r="L129" s="271"/>
      <c r="M129" s="271"/>
      <c r="N129" s="222"/>
    </row>
    <row r="130" spans="1:14" s="70" customFormat="1" ht="15">
      <c r="A130" s="274" t="s">
        <v>185</v>
      </c>
      <c r="B130" s="267" t="s">
        <v>123</v>
      </c>
      <c r="C130" s="362">
        <v>461.71125</v>
      </c>
      <c r="D130" s="264"/>
      <c r="E130" s="268"/>
      <c r="F130" s="268"/>
      <c r="G130" s="269"/>
      <c r="H130" s="270"/>
      <c r="I130" s="270"/>
      <c r="J130" s="270"/>
      <c r="K130" s="271"/>
      <c r="L130" s="271"/>
      <c r="M130" s="271"/>
      <c r="N130" s="272"/>
    </row>
    <row r="131" spans="1:14" s="70" customFormat="1" ht="15">
      <c r="A131" s="274" t="s">
        <v>186</v>
      </c>
      <c r="B131" s="267" t="s">
        <v>123</v>
      </c>
      <c r="C131" s="362">
        <v>816.9525</v>
      </c>
      <c r="D131" s="264"/>
      <c r="E131" s="268"/>
      <c r="F131" s="268"/>
      <c r="G131" s="269"/>
      <c r="H131" s="270"/>
      <c r="I131" s="270"/>
      <c r="J131" s="270"/>
      <c r="K131" s="271"/>
      <c r="L131" s="271"/>
      <c r="M131" s="271"/>
      <c r="N131" s="272"/>
    </row>
    <row r="132" spans="1:14" s="70" customFormat="1" ht="20.25">
      <c r="A132" s="221" t="s">
        <v>187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72"/>
    </row>
    <row r="133" spans="1:14" s="65" customFormat="1" ht="15" customHeight="1">
      <c r="A133" s="266" t="s">
        <v>188</v>
      </c>
      <c r="B133" s="267" t="s">
        <v>123</v>
      </c>
      <c r="C133" s="362">
        <v>235.4625</v>
      </c>
      <c r="D133" s="264"/>
      <c r="E133" s="268"/>
      <c r="F133" s="268"/>
      <c r="G133" s="269"/>
      <c r="H133" s="270"/>
      <c r="I133" s="270"/>
      <c r="J133" s="270"/>
      <c r="K133" s="271"/>
      <c r="L133" s="271"/>
      <c r="M133" s="271"/>
      <c r="N133" s="222"/>
    </row>
    <row r="134" spans="1:14" s="70" customFormat="1" ht="15">
      <c r="A134" s="266" t="s">
        <v>189</v>
      </c>
      <c r="B134" s="267" t="s">
        <v>123</v>
      </c>
      <c r="C134" s="362">
        <v>355.24125000000004</v>
      </c>
      <c r="D134" s="264"/>
      <c r="E134" s="268"/>
      <c r="F134" s="268"/>
      <c r="G134" s="269"/>
      <c r="H134" s="270"/>
      <c r="I134" s="270"/>
      <c r="J134" s="270"/>
      <c r="K134" s="271"/>
      <c r="L134" s="271"/>
      <c r="M134" s="271"/>
      <c r="N134" s="272"/>
    </row>
    <row r="135" spans="1:14" s="65" customFormat="1" ht="15" customHeight="1">
      <c r="A135" s="266" t="s">
        <v>190</v>
      </c>
      <c r="B135" s="267" t="s">
        <v>123</v>
      </c>
      <c r="C135" s="362">
        <v>576.3712499999999</v>
      </c>
      <c r="D135" s="264"/>
      <c r="E135" s="268"/>
      <c r="F135" s="268"/>
      <c r="G135" s="269"/>
      <c r="H135" s="270"/>
      <c r="I135" s="270"/>
      <c r="J135" s="270"/>
      <c r="K135" s="271"/>
      <c r="L135" s="271"/>
      <c r="M135" s="271"/>
      <c r="N135" s="222"/>
    </row>
    <row r="136" spans="1:14" s="70" customFormat="1" ht="20.25">
      <c r="A136" s="221" t="s">
        <v>191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72"/>
    </row>
    <row r="137" spans="1:14" s="70" customFormat="1" ht="15.75" customHeight="1">
      <c r="A137" s="259" t="s">
        <v>192</v>
      </c>
      <c r="B137" s="280" t="s">
        <v>123</v>
      </c>
      <c r="C137" s="364">
        <v>20</v>
      </c>
      <c r="D137" s="264"/>
      <c r="E137" s="281"/>
      <c r="F137" s="281"/>
      <c r="G137" s="281"/>
      <c r="H137" s="281"/>
      <c r="I137" s="281"/>
      <c r="J137" s="281"/>
      <c r="K137" s="281"/>
      <c r="L137" s="281"/>
      <c r="M137" s="281"/>
      <c r="N137" s="272"/>
    </row>
    <row r="138" spans="1:14" s="70" customFormat="1" ht="15.75" customHeight="1">
      <c r="A138" s="259" t="s">
        <v>193</v>
      </c>
      <c r="B138" s="280" t="s">
        <v>123</v>
      </c>
      <c r="C138" s="365">
        <v>33</v>
      </c>
      <c r="D138" s="264"/>
      <c r="E138" s="281"/>
      <c r="F138" s="281"/>
      <c r="G138" s="281"/>
      <c r="H138" s="281"/>
      <c r="I138" s="281"/>
      <c r="J138" s="281"/>
      <c r="K138" s="281"/>
      <c r="L138" s="281"/>
      <c r="M138" s="281"/>
      <c r="N138" s="272"/>
    </row>
    <row r="139" spans="1:14" s="70" customFormat="1" ht="16.5" customHeight="1">
      <c r="A139" s="259" t="s">
        <v>194</v>
      </c>
      <c r="B139" s="280" t="s">
        <v>123</v>
      </c>
      <c r="C139" s="365">
        <v>51</v>
      </c>
      <c r="D139" s="264"/>
      <c r="E139" s="281"/>
      <c r="F139" s="281"/>
      <c r="G139" s="281"/>
      <c r="H139" s="281"/>
      <c r="I139" s="281"/>
      <c r="J139" s="281"/>
      <c r="K139" s="281"/>
      <c r="L139" s="281"/>
      <c r="M139" s="281"/>
      <c r="N139" s="272"/>
    </row>
    <row r="140" spans="1:14" s="70" customFormat="1" ht="16.5" customHeight="1">
      <c r="A140" s="259" t="s">
        <v>195</v>
      </c>
      <c r="B140" s="260" t="s">
        <v>123</v>
      </c>
      <c r="C140" s="362">
        <v>61</v>
      </c>
      <c r="D140" s="264"/>
      <c r="E140" s="281"/>
      <c r="F140" s="281"/>
      <c r="G140" s="281"/>
      <c r="H140" s="281"/>
      <c r="I140" s="281"/>
      <c r="J140" s="281"/>
      <c r="K140" s="281"/>
      <c r="L140" s="281"/>
      <c r="M140" s="281"/>
      <c r="N140" s="272"/>
    </row>
    <row r="141" spans="1:14" s="70" customFormat="1" ht="15" customHeight="1">
      <c r="A141" s="259" t="s">
        <v>196</v>
      </c>
      <c r="B141" s="280" t="s">
        <v>123</v>
      </c>
      <c r="C141" s="362">
        <v>91</v>
      </c>
      <c r="D141" s="264"/>
      <c r="E141" s="281"/>
      <c r="F141" s="281"/>
      <c r="G141" s="281"/>
      <c r="H141" s="281"/>
      <c r="I141" s="281"/>
      <c r="J141" s="281"/>
      <c r="K141" s="281"/>
      <c r="L141" s="281"/>
      <c r="M141" s="281"/>
      <c r="N141" s="272"/>
    </row>
    <row r="142" spans="1:14" s="70" customFormat="1" ht="15" customHeight="1">
      <c r="A142" s="259" t="s">
        <v>197</v>
      </c>
      <c r="B142" s="280" t="s">
        <v>123</v>
      </c>
      <c r="C142" s="362">
        <v>114</v>
      </c>
      <c r="D142" s="264"/>
      <c r="E142" s="281"/>
      <c r="F142" s="281"/>
      <c r="G142" s="281"/>
      <c r="H142" s="281"/>
      <c r="I142" s="281"/>
      <c r="J142" s="281"/>
      <c r="K142" s="281"/>
      <c r="L142" s="281"/>
      <c r="M142" s="281"/>
      <c r="N142" s="272"/>
    </row>
    <row r="143" spans="1:14" s="65" customFormat="1" ht="19.5" customHeight="1">
      <c r="A143" s="221" t="s">
        <v>198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2"/>
    </row>
    <row r="144" spans="1:14" s="70" customFormat="1" ht="15">
      <c r="A144" s="274" t="s">
        <v>199</v>
      </c>
      <c r="B144" s="267" t="s">
        <v>123</v>
      </c>
      <c r="C144" s="362">
        <v>35.83125</v>
      </c>
      <c r="D144" s="264"/>
      <c r="E144" s="268"/>
      <c r="F144" s="268"/>
      <c r="G144" s="269"/>
      <c r="H144" s="270"/>
      <c r="I144" s="270"/>
      <c r="J144" s="270"/>
      <c r="K144" s="271"/>
      <c r="L144" s="271"/>
      <c r="M144" s="271"/>
      <c r="N144" s="272"/>
    </row>
    <row r="145" spans="1:14" s="70" customFormat="1" ht="15">
      <c r="A145" s="274" t="s">
        <v>200</v>
      </c>
      <c r="B145" s="267" t="s">
        <v>123</v>
      </c>
      <c r="C145" s="362">
        <v>45.045</v>
      </c>
      <c r="D145" s="264"/>
      <c r="E145" s="268"/>
      <c r="F145" s="268"/>
      <c r="G145" s="269"/>
      <c r="H145" s="270"/>
      <c r="I145" s="270"/>
      <c r="J145" s="270"/>
      <c r="K145" s="271"/>
      <c r="L145" s="271"/>
      <c r="M145" s="271"/>
      <c r="N145" s="272"/>
    </row>
    <row r="146" spans="1:14" s="70" customFormat="1" ht="20.25">
      <c r="A146" s="221" t="s">
        <v>201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72"/>
    </row>
    <row r="147" spans="1:14" s="72" customFormat="1" ht="14.25">
      <c r="A147" s="259" t="s">
        <v>202</v>
      </c>
      <c r="B147" s="280" t="s">
        <v>123</v>
      </c>
      <c r="C147" s="282"/>
      <c r="D147" s="264"/>
      <c r="E147" s="280"/>
      <c r="F147" s="280"/>
      <c r="G147" s="280"/>
      <c r="H147" s="280"/>
      <c r="I147" s="280"/>
      <c r="J147" s="280"/>
      <c r="K147" s="280"/>
      <c r="L147" s="280"/>
      <c r="M147" s="280"/>
      <c r="N147" s="283"/>
    </row>
    <row r="148" spans="1:14" s="65" customFormat="1" ht="19.5" customHeight="1">
      <c r="A148" s="221" t="s">
        <v>203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2"/>
    </row>
    <row r="149" spans="1:14" s="70" customFormat="1" ht="15" customHeight="1">
      <c r="A149" s="274" t="s">
        <v>204</v>
      </c>
      <c r="B149" s="267" t="s">
        <v>123</v>
      </c>
      <c r="C149" s="362">
        <v>15.356250000000001</v>
      </c>
      <c r="D149" s="264"/>
      <c r="E149" s="268"/>
      <c r="F149" s="268"/>
      <c r="G149" s="269"/>
      <c r="H149" s="270"/>
      <c r="I149" s="270"/>
      <c r="J149" s="270"/>
      <c r="K149" s="271"/>
      <c r="L149" s="271"/>
      <c r="M149" s="271"/>
      <c r="N149" s="272"/>
    </row>
    <row r="150" spans="1:14" s="65" customFormat="1" ht="15" customHeight="1">
      <c r="A150" s="274" t="s">
        <v>205</v>
      </c>
      <c r="B150" s="267" t="s">
        <v>123</v>
      </c>
      <c r="C150" s="362">
        <v>31.736249999999995</v>
      </c>
      <c r="D150" s="264"/>
      <c r="E150" s="268"/>
      <c r="F150" s="268"/>
      <c r="G150" s="269"/>
      <c r="H150" s="270"/>
      <c r="I150" s="270"/>
      <c r="J150" s="270"/>
      <c r="K150" s="271"/>
      <c r="L150" s="271"/>
      <c r="M150" s="271"/>
      <c r="N150" s="222"/>
    </row>
    <row r="151" spans="1:14" s="70" customFormat="1" ht="16.5" customHeight="1">
      <c r="A151" s="221" t="s">
        <v>206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72"/>
    </row>
    <row r="152" spans="1:14" s="70" customFormat="1" ht="15.75" customHeight="1">
      <c r="A152" s="259" t="s">
        <v>207</v>
      </c>
      <c r="B152" s="284" t="s">
        <v>123</v>
      </c>
      <c r="C152" s="362">
        <v>22</v>
      </c>
      <c r="D152" s="261"/>
      <c r="E152" s="281"/>
      <c r="F152" s="281"/>
      <c r="G152" s="281"/>
      <c r="H152" s="281"/>
      <c r="I152" s="281"/>
      <c r="J152" s="281"/>
      <c r="K152" s="281"/>
      <c r="L152" s="281"/>
      <c r="M152" s="281"/>
      <c r="N152" s="272"/>
    </row>
    <row r="153" spans="1:14" s="70" customFormat="1" ht="15.75" customHeight="1">
      <c r="A153" s="259" t="s">
        <v>208</v>
      </c>
      <c r="B153" s="284" t="s">
        <v>123</v>
      </c>
      <c r="C153" s="365">
        <v>30</v>
      </c>
      <c r="D153" s="261"/>
      <c r="E153" s="281"/>
      <c r="F153" s="281"/>
      <c r="G153" s="281"/>
      <c r="H153" s="281"/>
      <c r="I153" s="281"/>
      <c r="J153" s="281"/>
      <c r="K153" s="281"/>
      <c r="L153" s="281"/>
      <c r="M153" s="281"/>
      <c r="N153" s="272"/>
    </row>
    <row r="154" spans="1:14" s="70" customFormat="1" ht="15" customHeight="1">
      <c r="A154" s="259" t="s">
        <v>209</v>
      </c>
      <c r="B154" s="284" t="s">
        <v>123</v>
      </c>
      <c r="C154" s="366">
        <v>37</v>
      </c>
      <c r="D154" s="261"/>
      <c r="E154" s="285"/>
      <c r="F154" s="285"/>
      <c r="G154" s="285"/>
      <c r="H154" s="285"/>
      <c r="I154" s="285"/>
      <c r="J154" s="285"/>
      <c r="K154" s="285"/>
      <c r="L154" s="285"/>
      <c r="M154" s="285"/>
      <c r="N154" s="272"/>
    </row>
    <row r="155" spans="1:14" s="70" customFormat="1" ht="15" customHeight="1">
      <c r="A155" s="259" t="s">
        <v>210</v>
      </c>
      <c r="B155" s="284" t="s">
        <v>123</v>
      </c>
      <c r="C155" s="362">
        <v>41</v>
      </c>
      <c r="D155" s="261"/>
      <c r="E155" s="285"/>
      <c r="F155" s="285"/>
      <c r="G155" s="285"/>
      <c r="H155" s="285"/>
      <c r="I155" s="285"/>
      <c r="J155" s="285"/>
      <c r="K155" s="285"/>
      <c r="L155" s="285"/>
      <c r="M155" s="285"/>
      <c r="N155" s="272"/>
    </row>
    <row r="156" spans="1:14" s="70" customFormat="1" ht="15" customHeight="1">
      <c r="A156" s="259" t="s">
        <v>211</v>
      </c>
      <c r="B156" s="284" t="s">
        <v>123</v>
      </c>
      <c r="C156" s="362">
        <v>51</v>
      </c>
      <c r="D156" s="261"/>
      <c r="E156" s="285"/>
      <c r="F156" s="285"/>
      <c r="G156" s="285"/>
      <c r="H156" s="285"/>
      <c r="I156" s="285"/>
      <c r="J156" s="285"/>
      <c r="K156" s="285"/>
      <c r="L156" s="285"/>
      <c r="M156" s="285"/>
      <c r="N156" s="272"/>
    </row>
    <row r="157" spans="1:14" s="70" customFormat="1" ht="15" customHeight="1">
      <c r="A157" s="259" t="s">
        <v>212</v>
      </c>
      <c r="B157" s="284" t="s">
        <v>123</v>
      </c>
      <c r="C157" s="362">
        <v>52</v>
      </c>
      <c r="D157" s="261"/>
      <c r="E157" s="285"/>
      <c r="F157" s="285"/>
      <c r="G157" s="285"/>
      <c r="H157" s="285"/>
      <c r="I157" s="285"/>
      <c r="J157" s="285"/>
      <c r="K157" s="285"/>
      <c r="L157" s="285"/>
      <c r="M157" s="285"/>
      <c r="N157" s="272"/>
    </row>
    <row r="158" spans="1:14" s="70" customFormat="1" ht="16.5" customHeight="1">
      <c r="A158" s="221" t="s">
        <v>213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72"/>
    </row>
    <row r="159" spans="1:14" s="72" customFormat="1" ht="16.5" customHeight="1">
      <c r="A159" s="259" t="s">
        <v>214</v>
      </c>
      <c r="B159" s="259" t="s">
        <v>123</v>
      </c>
      <c r="C159" s="364">
        <v>28</v>
      </c>
      <c r="D159" s="261"/>
      <c r="E159" s="280"/>
      <c r="F159" s="280"/>
      <c r="G159" s="280"/>
      <c r="H159" s="280"/>
      <c r="I159" s="280"/>
      <c r="J159" s="280"/>
      <c r="K159" s="280"/>
      <c r="L159" s="280"/>
      <c r="M159" s="280"/>
      <c r="N159" s="283"/>
    </row>
    <row r="160" spans="1:14" s="72" customFormat="1" ht="16.5" customHeight="1">
      <c r="A160" s="259" t="s">
        <v>215</v>
      </c>
      <c r="B160" s="259" t="s">
        <v>123</v>
      </c>
      <c r="C160" s="364">
        <v>35</v>
      </c>
      <c r="D160" s="261"/>
      <c r="E160" s="280"/>
      <c r="F160" s="280"/>
      <c r="G160" s="280"/>
      <c r="H160" s="280"/>
      <c r="I160" s="280"/>
      <c r="J160" s="280"/>
      <c r="K160" s="280"/>
      <c r="L160" s="280"/>
      <c r="M160" s="280"/>
      <c r="N160" s="283"/>
    </row>
    <row r="161" spans="1:14" s="70" customFormat="1" ht="15.75" customHeight="1">
      <c r="A161" s="259" t="s">
        <v>216</v>
      </c>
      <c r="B161" s="259" t="s">
        <v>123</v>
      </c>
      <c r="C161" s="362">
        <v>50</v>
      </c>
      <c r="D161" s="261"/>
      <c r="E161" s="281"/>
      <c r="F161" s="281"/>
      <c r="G161" s="281"/>
      <c r="H161" s="281"/>
      <c r="I161" s="281"/>
      <c r="J161" s="281"/>
      <c r="K161" s="281"/>
      <c r="L161" s="281"/>
      <c r="M161" s="281"/>
      <c r="N161" s="272"/>
    </row>
    <row r="162" spans="1:14" s="70" customFormat="1" ht="15" customHeight="1">
      <c r="A162" s="259" t="s">
        <v>217</v>
      </c>
      <c r="B162" s="259" t="s">
        <v>123</v>
      </c>
      <c r="C162" s="365">
        <v>85</v>
      </c>
      <c r="D162" s="261"/>
      <c r="E162" s="281"/>
      <c r="F162" s="281"/>
      <c r="G162" s="281"/>
      <c r="H162" s="281"/>
      <c r="I162" s="281"/>
      <c r="J162" s="281"/>
      <c r="K162" s="281"/>
      <c r="L162" s="281"/>
      <c r="M162" s="281"/>
      <c r="N162" s="272"/>
    </row>
    <row r="163" spans="1:14" s="70" customFormat="1" ht="15" customHeight="1">
      <c r="A163" s="259" t="s">
        <v>218</v>
      </c>
      <c r="B163" s="259" t="s">
        <v>123</v>
      </c>
      <c r="C163" s="365">
        <v>65</v>
      </c>
      <c r="D163" s="261"/>
      <c r="E163" s="281"/>
      <c r="F163" s="281"/>
      <c r="G163" s="281"/>
      <c r="H163" s="281"/>
      <c r="I163" s="281"/>
      <c r="J163" s="281"/>
      <c r="K163" s="281"/>
      <c r="L163" s="281"/>
      <c r="M163" s="281"/>
      <c r="N163" s="272"/>
    </row>
    <row r="164" spans="1:14" s="70" customFormat="1" ht="15">
      <c r="A164" s="266" t="s">
        <v>219</v>
      </c>
      <c r="B164" s="267" t="s">
        <v>123</v>
      </c>
      <c r="C164" s="362">
        <v>80</v>
      </c>
      <c r="D164" s="261"/>
      <c r="E164" s="268"/>
      <c r="F164" s="268"/>
      <c r="G164" s="269"/>
      <c r="H164" s="270"/>
      <c r="I164" s="270"/>
      <c r="J164" s="270"/>
      <c r="K164" s="271"/>
      <c r="L164" s="271"/>
      <c r="M164" s="271"/>
      <c r="N164" s="272"/>
    </row>
    <row r="165" spans="1:14" s="65" customFormat="1" ht="19.5" customHeight="1">
      <c r="A165" s="221" t="s">
        <v>220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2"/>
    </row>
    <row r="166" spans="1:14" s="70" customFormat="1" ht="15" customHeight="1">
      <c r="A166" s="266" t="s">
        <v>221</v>
      </c>
      <c r="B166" s="267" t="s">
        <v>123</v>
      </c>
      <c r="C166" s="362">
        <v>3095.82</v>
      </c>
      <c r="D166" s="264"/>
      <c r="E166" s="268"/>
      <c r="F166" s="268"/>
      <c r="G166" s="269"/>
      <c r="H166" s="270"/>
      <c r="I166" s="270"/>
      <c r="J166" s="270"/>
      <c r="K166" s="271"/>
      <c r="L166" s="271"/>
      <c r="M166" s="271"/>
      <c r="N166" s="272"/>
    </row>
    <row r="167" spans="1:14" s="70" customFormat="1" ht="20.25">
      <c r="A167" s="221" t="s">
        <v>222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72"/>
    </row>
    <row r="168" spans="1:14" s="70" customFormat="1" ht="15">
      <c r="A168" s="274" t="s">
        <v>223</v>
      </c>
      <c r="B168" s="267" t="s">
        <v>123</v>
      </c>
      <c r="C168" s="362">
        <v>7.17</v>
      </c>
      <c r="D168" s="264"/>
      <c r="E168" s="268"/>
      <c r="F168" s="268"/>
      <c r="G168" s="269"/>
      <c r="H168" s="270"/>
      <c r="I168" s="270"/>
      <c r="J168" s="270"/>
      <c r="K168" s="271"/>
      <c r="L168" s="271"/>
      <c r="M168" s="271"/>
      <c r="N168" s="272"/>
    </row>
    <row r="169" spans="1:14" s="70" customFormat="1" ht="20.25">
      <c r="A169" s="221" t="s">
        <v>224</v>
      </c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72"/>
    </row>
    <row r="170" spans="1:14" s="70" customFormat="1" ht="15">
      <c r="A170" s="266" t="s">
        <v>225</v>
      </c>
      <c r="B170" s="267" t="s">
        <v>123</v>
      </c>
      <c r="C170" s="362">
        <v>12.285</v>
      </c>
      <c r="D170" s="264"/>
      <c r="E170" s="268"/>
      <c r="F170" s="268"/>
      <c r="G170" s="269"/>
      <c r="H170" s="270"/>
      <c r="I170" s="270"/>
      <c r="J170" s="270"/>
      <c r="K170" s="271"/>
      <c r="L170" s="271"/>
      <c r="M170" s="271"/>
      <c r="N170" s="272"/>
    </row>
    <row r="171" spans="1:14" s="70" customFormat="1" ht="15">
      <c r="A171" s="266" t="s">
        <v>226</v>
      </c>
      <c r="B171" s="267" t="s">
        <v>123</v>
      </c>
      <c r="C171" s="362">
        <v>18.4275</v>
      </c>
      <c r="D171" s="264"/>
      <c r="E171" s="268"/>
      <c r="F171" s="268"/>
      <c r="G171" s="269"/>
      <c r="H171" s="270"/>
      <c r="I171" s="270"/>
      <c r="J171" s="270"/>
      <c r="K171" s="271"/>
      <c r="L171" s="271"/>
      <c r="M171" s="271"/>
      <c r="N171" s="272"/>
    </row>
    <row r="172" spans="1:14" s="65" customFormat="1" ht="15.75" customHeight="1">
      <c r="A172" s="266" t="s">
        <v>227</v>
      </c>
      <c r="B172" s="267" t="s">
        <v>123</v>
      </c>
      <c r="C172" s="362">
        <v>18.4275</v>
      </c>
      <c r="D172" s="264"/>
      <c r="E172" s="268"/>
      <c r="F172" s="268"/>
      <c r="G172" s="269"/>
      <c r="H172" s="270"/>
      <c r="I172" s="270"/>
      <c r="J172" s="270"/>
      <c r="K172" s="271"/>
      <c r="L172" s="271"/>
      <c r="M172" s="271"/>
      <c r="N172" s="222"/>
    </row>
    <row r="173" spans="1:14" s="70" customFormat="1" ht="15">
      <c r="A173" s="266" t="s">
        <v>228</v>
      </c>
      <c r="B173" s="267" t="s">
        <v>123</v>
      </c>
      <c r="C173" s="362">
        <v>18.4275</v>
      </c>
      <c r="D173" s="264"/>
      <c r="E173" s="268"/>
      <c r="F173" s="268"/>
      <c r="G173" s="269"/>
      <c r="H173" s="270"/>
      <c r="I173" s="270"/>
      <c r="J173" s="270"/>
      <c r="K173" s="271"/>
      <c r="L173" s="271"/>
      <c r="M173" s="271"/>
      <c r="N173" s="272"/>
    </row>
    <row r="174" spans="1:14" s="70" customFormat="1" ht="15">
      <c r="A174" s="266" t="s">
        <v>229</v>
      </c>
      <c r="B174" s="267" t="s">
        <v>123</v>
      </c>
      <c r="C174" s="362">
        <v>18.4275</v>
      </c>
      <c r="D174" s="264"/>
      <c r="E174" s="268"/>
      <c r="F174" s="268"/>
      <c r="G174" s="269"/>
      <c r="H174" s="270"/>
      <c r="I174" s="270"/>
      <c r="J174" s="270"/>
      <c r="K174" s="271"/>
      <c r="L174" s="271"/>
      <c r="M174" s="271"/>
      <c r="N174" s="272"/>
    </row>
    <row r="175" spans="1:14" s="65" customFormat="1" ht="19.5" customHeight="1">
      <c r="A175" s="221" t="s">
        <v>230</v>
      </c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2"/>
    </row>
    <row r="176" spans="1:14" s="70" customFormat="1" ht="15">
      <c r="A176" s="266" t="s">
        <v>231</v>
      </c>
      <c r="B176" s="267" t="s">
        <v>123</v>
      </c>
      <c r="C176" s="362">
        <v>21.49875</v>
      </c>
      <c r="D176" s="264"/>
      <c r="E176" s="268"/>
      <c r="F176" s="268"/>
      <c r="G176" s="269"/>
      <c r="H176" s="270"/>
      <c r="I176" s="270"/>
      <c r="J176" s="270"/>
      <c r="K176" s="271"/>
      <c r="L176" s="271"/>
      <c r="M176" s="271"/>
      <c r="N176" s="272"/>
    </row>
    <row r="177" spans="1:14" s="70" customFormat="1" ht="15">
      <c r="A177" s="266" t="s">
        <v>232</v>
      </c>
      <c r="B177" s="267" t="s">
        <v>123</v>
      </c>
      <c r="C177" s="362">
        <v>26.6175</v>
      </c>
      <c r="D177" s="264"/>
      <c r="E177" s="268"/>
      <c r="F177" s="268"/>
      <c r="G177" s="269"/>
      <c r="H177" s="270"/>
      <c r="I177" s="270"/>
      <c r="J177" s="270"/>
      <c r="K177" s="271"/>
      <c r="L177" s="271"/>
      <c r="M177" s="271"/>
      <c r="N177" s="272"/>
    </row>
    <row r="178" spans="1:14" s="70" customFormat="1" ht="15">
      <c r="A178" s="266" t="s">
        <v>233</v>
      </c>
      <c r="B178" s="267" t="s">
        <v>123</v>
      </c>
      <c r="C178" s="362">
        <v>84.97125</v>
      </c>
      <c r="D178" s="264"/>
      <c r="E178" s="268"/>
      <c r="F178" s="268"/>
      <c r="G178" s="269"/>
      <c r="H178" s="270"/>
      <c r="I178" s="270"/>
      <c r="J178" s="270"/>
      <c r="K178" s="271"/>
      <c r="L178" s="271"/>
      <c r="M178" s="271"/>
      <c r="N178" s="272"/>
    </row>
    <row r="179" spans="1:14" s="70" customFormat="1" ht="15">
      <c r="A179" s="266" t="s">
        <v>234</v>
      </c>
      <c r="B179" s="267" t="s">
        <v>123</v>
      </c>
      <c r="C179" s="362">
        <v>145.3725</v>
      </c>
      <c r="D179" s="264"/>
      <c r="E179" s="268"/>
      <c r="F179" s="268"/>
      <c r="G179" s="269"/>
      <c r="H179" s="270"/>
      <c r="I179" s="270"/>
      <c r="J179" s="270"/>
      <c r="K179" s="271"/>
      <c r="L179" s="271"/>
      <c r="M179" s="271"/>
      <c r="N179" s="272"/>
    </row>
    <row r="180" spans="1:14" s="70" customFormat="1" ht="20.25">
      <c r="A180" s="221" t="s">
        <v>235</v>
      </c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72"/>
    </row>
    <row r="181" spans="1:14" s="70" customFormat="1" ht="15">
      <c r="A181" s="266" t="s">
        <v>236</v>
      </c>
      <c r="B181" s="267" t="s">
        <v>123</v>
      </c>
      <c r="C181" s="362">
        <v>78.87993749999998</v>
      </c>
      <c r="D181" s="264"/>
      <c r="E181" s="268"/>
      <c r="F181" s="268"/>
      <c r="G181" s="269"/>
      <c r="H181" s="270"/>
      <c r="I181" s="270"/>
      <c r="J181" s="270"/>
      <c r="K181" s="271"/>
      <c r="L181" s="271"/>
      <c r="M181" s="271"/>
      <c r="N181" s="272"/>
    </row>
    <row r="182" spans="1:14" s="65" customFormat="1" ht="15.75" customHeight="1">
      <c r="A182" s="266" t="s">
        <v>237</v>
      </c>
      <c r="B182" s="267" t="s">
        <v>123</v>
      </c>
      <c r="C182" s="362">
        <v>540.3864374999999</v>
      </c>
      <c r="D182" s="264"/>
      <c r="E182" s="268"/>
      <c r="F182" s="268"/>
      <c r="G182" s="269"/>
      <c r="H182" s="270"/>
      <c r="I182" s="270"/>
      <c r="J182" s="270"/>
      <c r="K182" s="271"/>
      <c r="L182" s="271"/>
      <c r="M182" s="271"/>
      <c r="N182" s="222"/>
    </row>
    <row r="183" spans="1:14" s="65" customFormat="1" ht="15.75" customHeight="1">
      <c r="A183" s="266" t="s">
        <v>238</v>
      </c>
      <c r="B183" s="267" t="s">
        <v>123</v>
      </c>
      <c r="C183" s="362">
        <v>540.3864374999999</v>
      </c>
      <c r="D183" s="264"/>
      <c r="E183" s="268"/>
      <c r="F183" s="268"/>
      <c r="G183" s="269"/>
      <c r="H183" s="270"/>
      <c r="I183" s="270"/>
      <c r="J183" s="270"/>
      <c r="K183" s="271"/>
      <c r="L183" s="271"/>
      <c r="M183" s="271"/>
      <c r="N183" s="222"/>
    </row>
    <row r="184" spans="1:14" s="65" customFormat="1" ht="23.25" customHeight="1">
      <c r="A184" s="221" t="s">
        <v>239</v>
      </c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2"/>
    </row>
    <row r="185" spans="1:14" s="65" customFormat="1" ht="15.75" customHeight="1">
      <c r="A185" s="263" t="s">
        <v>240</v>
      </c>
      <c r="B185" s="229" t="s">
        <v>53</v>
      </c>
      <c r="C185" s="357">
        <f>(N185*G185)/1000</f>
        <v>0</v>
      </c>
      <c r="D185" s="375">
        <f>ROUND(E185*1.01,-1)</f>
        <v>0</v>
      </c>
      <c r="E185" s="375">
        <f>ROUND(F185*1.03,-1)</f>
        <v>0</v>
      </c>
      <c r="F185" s="373"/>
      <c r="G185" s="387">
        <v>3.051</v>
      </c>
      <c r="H185" s="249" t="s">
        <v>241</v>
      </c>
      <c r="I185" s="249" t="s">
        <v>242</v>
      </c>
      <c r="J185" s="252" t="s">
        <v>243</v>
      </c>
      <c r="K185" s="250">
        <v>20</v>
      </c>
      <c r="L185" s="250"/>
      <c r="M185" s="250"/>
      <c r="N185" s="385">
        <f>ROUND(D185*1.04,-1)</f>
        <v>0</v>
      </c>
    </row>
    <row r="186" spans="1:14" s="65" customFormat="1" ht="15" customHeight="1">
      <c r="A186" s="263" t="s">
        <v>244</v>
      </c>
      <c r="B186" s="229" t="s">
        <v>53</v>
      </c>
      <c r="C186" s="357">
        <f>(N186*G186)/1000</f>
        <v>0</v>
      </c>
      <c r="D186" s="375">
        <f>ROUND(E186*1.01,-1)</f>
        <v>0</v>
      </c>
      <c r="E186" s="375">
        <f>ROUND(F186*1.03,-1)</f>
        <v>0</v>
      </c>
      <c r="F186" s="373"/>
      <c r="G186" s="387">
        <v>9.649000000000001</v>
      </c>
      <c r="H186" s="249" t="s">
        <v>245</v>
      </c>
      <c r="I186" s="249" t="s">
        <v>242</v>
      </c>
      <c r="J186" s="252" t="s">
        <v>246</v>
      </c>
      <c r="K186" s="250">
        <v>26</v>
      </c>
      <c r="L186" s="235"/>
      <c r="M186" s="235"/>
      <c r="N186" s="385">
        <f>ROUND(D186*1.04,-1)</f>
        <v>0</v>
      </c>
    </row>
    <row r="187" spans="1:14" s="65" customFormat="1" ht="20.25" customHeight="1">
      <c r="A187" s="286" t="s">
        <v>247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22"/>
    </row>
    <row r="188" spans="1:14" s="65" customFormat="1" ht="15">
      <c r="A188" s="229" t="s">
        <v>248</v>
      </c>
      <c r="B188" s="229" t="s">
        <v>53</v>
      </c>
      <c r="C188" s="356">
        <f aca="true" t="shared" si="8" ref="C188:C250">(N188*G188)/1000</f>
        <v>57.97071</v>
      </c>
      <c r="D188" s="373">
        <f aca="true" t="shared" si="9" ref="D188:D195">ROUND(E188*1.01,-1)</f>
        <v>95190</v>
      </c>
      <c r="E188" s="373">
        <f aca="true" t="shared" si="10" ref="E188:E195">ROUND(F188*1.03,-1)</f>
        <v>94250</v>
      </c>
      <c r="F188" s="373">
        <v>91500</v>
      </c>
      <c r="G188" s="387">
        <v>0.609</v>
      </c>
      <c r="H188" s="234" t="s">
        <v>59</v>
      </c>
      <c r="I188" s="234" t="s">
        <v>76</v>
      </c>
      <c r="J188" s="234" t="s">
        <v>249</v>
      </c>
      <c r="K188" s="235">
        <v>10</v>
      </c>
      <c r="L188" s="235">
        <v>20</v>
      </c>
      <c r="M188" s="235">
        <v>40</v>
      </c>
      <c r="N188" s="395">
        <f>ROUND(D188*1,-1)</f>
        <v>95190</v>
      </c>
    </row>
    <row r="189" spans="1:14" s="65" customFormat="1" ht="15" customHeight="1">
      <c r="A189" s="229" t="s">
        <v>250</v>
      </c>
      <c r="B189" s="229" t="s">
        <v>53</v>
      </c>
      <c r="C189" s="356">
        <f t="shared" si="8"/>
        <v>80.7807</v>
      </c>
      <c r="D189" s="373">
        <f t="shared" si="9"/>
        <v>94150</v>
      </c>
      <c r="E189" s="373">
        <f t="shared" si="10"/>
        <v>93220</v>
      </c>
      <c r="F189" s="373">
        <v>90500</v>
      </c>
      <c r="G189" s="387">
        <v>0.858</v>
      </c>
      <c r="H189" s="234" t="s">
        <v>59</v>
      </c>
      <c r="I189" s="234" t="s">
        <v>76</v>
      </c>
      <c r="J189" s="234" t="s">
        <v>251</v>
      </c>
      <c r="K189" s="235">
        <v>10</v>
      </c>
      <c r="L189" s="235">
        <v>20</v>
      </c>
      <c r="M189" s="235">
        <v>40</v>
      </c>
      <c r="N189" s="395">
        <f aca="true" t="shared" si="11" ref="N189:N252">ROUND(D189*1,-1)</f>
        <v>94150</v>
      </c>
    </row>
    <row r="190" spans="1:14" s="65" customFormat="1" ht="15">
      <c r="A190" s="229" t="s">
        <v>252</v>
      </c>
      <c r="B190" s="229" t="s">
        <v>53</v>
      </c>
      <c r="C190" s="356">
        <f t="shared" si="8"/>
        <v>92.69640000000001</v>
      </c>
      <c r="D190" s="373">
        <f t="shared" si="9"/>
        <v>85830</v>
      </c>
      <c r="E190" s="373">
        <f t="shared" si="10"/>
        <v>84980</v>
      </c>
      <c r="F190" s="373">
        <v>82500</v>
      </c>
      <c r="G190" s="387">
        <v>1.08</v>
      </c>
      <c r="H190" s="234" t="s">
        <v>59</v>
      </c>
      <c r="I190" s="234" t="s">
        <v>76</v>
      </c>
      <c r="J190" s="234" t="s">
        <v>251</v>
      </c>
      <c r="K190" s="235">
        <v>10</v>
      </c>
      <c r="L190" s="235">
        <v>20</v>
      </c>
      <c r="M190" s="235">
        <v>50</v>
      </c>
      <c r="N190" s="395">
        <f t="shared" si="11"/>
        <v>85830</v>
      </c>
    </row>
    <row r="191" spans="1:14" s="65" customFormat="1" ht="15.75" customHeight="1">
      <c r="A191" s="229" t="s">
        <v>253</v>
      </c>
      <c r="B191" s="229" t="s">
        <v>53</v>
      </c>
      <c r="C191" s="357">
        <f t="shared" si="8"/>
        <v>0</v>
      </c>
      <c r="D191" s="375">
        <f t="shared" si="9"/>
        <v>0</v>
      </c>
      <c r="E191" s="375">
        <f t="shared" si="10"/>
        <v>0</v>
      </c>
      <c r="F191" s="376"/>
      <c r="G191" s="387">
        <v>0.877</v>
      </c>
      <c r="H191" s="249" t="s">
        <v>59</v>
      </c>
      <c r="I191" s="249" t="s">
        <v>254</v>
      </c>
      <c r="J191" s="249" t="s">
        <v>251</v>
      </c>
      <c r="K191" s="250">
        <v>10</v>
      </c>
      <c r="L191" s="250">
        <v>20</v>
      </c>
      <c r="M191" s="250">
        <v>50</v>
      </c>
      <c r="N191" s="395">
        <f t="shared" si="11"/>
        <v>0</v>
      </c>
    </row>
    <row r="192" spans="1:14" s="65" customFormat="1" ht="15.75" customHeight="1">
      <c r="A192" s="229" t="s">
        <v>255</v>
      </c>
      <c r="B192" s="229" t="s">
        <v>53</v>
      </c>
      <c r="C192" s="356">
        <f t="shared" si="8"/>
        <v>100.7405</v>
      </c>
      <c r="D192" s="373">
        <f t="shared" si="9"/>
        <v>94150</v>
      </c>
      <c r="E192" s="373">
        <f t="shared" si="10"/>
        <v>93220</v>
      </c>
      <c r="F192" s="373">
        <v>90500</v>
      </c>
      <c r="G192" s="387">
        <v>1.07</v>
      </c>
      <c r="H192" s="234" t="s">
        <v>59</v>
      </c>
      <c r="I192" s="234" t="s">
        <v>254</v>
      </c>
      <c r="J192" s="234" t="s">
        <v>251</v>
      </c>
      <c r="K192" s="235">
        <v>10</v>
      </c>
      <c r="L192" s="235">
        <v>20</v>
      </c>
      <c r="M192" s="235">
        <v>50</v>
      </c>
      <c r="N192" s="395">
        <f t="shared" si="11"/>
        <v>94150</v>
      </c>
    </row>
    <row r="193" spans="1:14" s="65" customFormat="1" ht="15.75" customHeight="1">
      <c r="A193" s="229" t="s">
        <v>256</v>
      </c>
      <c r="B193" s="229" t="s">
        <v>53</v>
      </c>
      <c r="C193" s="357">
        <f>(N193*G193)/1000</f>
        <v>0</v>
      </c>
      <c r="D193" s="375">
        <f t="shared" si="9"/>
        <v>0</v>
      </c>
      <c r="E193" s="375">
        <f t="shared" si="10"/>
        <v>0</v>
      </c>
      <c r="F193" s="376"/>
      <c r="G193" s="387">
        <v>1.27</v>
      </c>
      <c r="H193" s="249" t="s">
        <v>59</v>
      </c>
      <c r="I193" s="249" t="s">
        <v>76</v>
      </c>
      <c r="J193" s="249" t="s">
        <v>251</v>
      </c>
      <c r="K193" s="250">
        <v>10</v>
      </c>
      <c r="L193" s="250">
        <v>20</v>
      </c>
      <c r="M193" s="250">
        <v>60</v>
      </c>
      <c r="N193" s="395">
        <f t="shared" si="11"/>
        <v>0</v>
      </c>
    </row>
    <row r="194" spans="1:14" s="65" customFormat="1" ht="14.25" customHeight="1">
      <c r="A194" s="229" t="s">
        <v>257</v>
      </c>
      <c r="B194" s="229" t="s">
        <v>53</v>
      </c>
      <c r="C194" s="356">
        <f t="shared" si="8"/>
        <v>119.30369999999999</v>
      </c>
      <c r="D194" s="373">
        <f t="shared" si="9"/>
        <v>85830</v>
      </c>
      <c r="E194" s="373">
        <f t="shared" si="10"/>
        <v>84980</v>
      </c>
      <c r="F194" s="373">
        <v>82500</v>
      </c>
      <c r="G194" s="388">
        <v>1.39</v>
      </c>
      <c r="H194" s="238" t="s">
        <v>59</v>
      </c>
      <c r="I194" s="238" t="s">
        <v>76</v>
      </c>
      <c r="J194" s="238" t="s">
        <v>251</v>
      </c>
      <c r="K194" s="235">
        <v>10</v>
      </c>
      <c r="L194" s="235">
        <v>20</v>
      </c>
      <c r="M194" s="239">
        <v>60</v>
      </c>
      <c r="N194" s="395">
        <f t="shared" si="11"/>
        <v>85830</v>
      </c>
    </row>
    <row r="195" spans="1:14" s="65" customFormat="1" ht="14.25" customHeight="1">
      <c r="A195" s="229" t="s">
        <v>258</v>
      </c>
      <c r="B195" s="229" t="s">
        <v>53</v>
      </c>
      <c r="C195" s="356">
        <f t="shared" si="8"/>
        <v>123.3365</v>
      </c>
      <c r="D195" s="373">
        <f t="shared" si="9"/>
        <v>94150</v>
      </c>
      <c r="E195" s="373">
        <f t="shared" si="10"/>
        <v>93220</v>
      </c>
      <c r="F195" s="373">
        <v>90500</v>
      </c>
      <c r="G195" s="387">
        <v>1.31</v>
      </c>
      <c r="H195" s="234" t="s">
        <v>59</v>
      </c>
      <c r="I195" s="234" t="s">
        <v>76</v>
      </c>
      <c r="J195" s="234" t="s">
        <v>251</v>
      </c>
      <c r="K195" s="235">
        <v>10</v>
      </c>
      <c r="L195" s="235">
        <v>20</v>
      </c>
      <c r="M195" s="235">
        <v>60</v>
      </c>
      <c r="N195" s="395">
        <f t="shared" si="11"/>
        <v>94150</v>
      </c>
    </row>
    <row r="196" spans="1:14" s="65" customFormat="1" ht="14.25" customHeight="1">
      <c r="A196" s="229" t="s">
        <v>259</v>
      </c>
      <c r="B196" s="229" t="s">
        <v>53</v>
      </c>
      <c r="C196" s="356">
        <f t="shared" si="8"/>
        <v>0</v>
      </c>
      <c r="D196" s="376"/>
      <c r="E196" s="376"/>
      <c r="F196" s="376"/>
      <c r="G196" s="387">
        <v>1.55</v>
      </c>
      <c r="H196" s="249" t="s">
        <v>59</v>
      </c>
      <c r="I196" s="249" t="s">
        <v>76</v>
      </c>
      <c r="J196" s="249" t="s">
        <v>251</v>
      </c>
      <c r="K196" s="250">
        <v>12</v>
      </c>
      <c r="L196" s="250">
        <v>24</v>
      </c>
      <c r="M196" s="250">
        <v>72</v>
      </c>
      <c r="N196" s="395">
        <f t="shared" si="11"/>
        <v>0</v>
      </c>
    </row>
    <row r="197" spans="1:14" s="65" customFormat="1" ht="13.5" customHeight="1">
      <c r="A197" s="229" t="s">
        <v>260</v>
      </c>
      <c r="B197" s="229" t="s">
        <v>53</v>
      </c>
      <c r="C197" s="356">
        <f t="shared" si="8"/>
        <v>145.91100000000003</v>
      </c>
      <c r="D197" s="373">
        <f aca="true" t="shared" si="12" ref="D197:D205">ROUND(E197*1.01,-1)</f>
        <v>85830</v>
      </c>
      <c r="E197" s="373">
        <f aca="true" t="shared" si="13" ref="E197:E205">ROUND(F197*1.03,-1)</f>
        <v>84980</v>
      </c>
      <c r="F197" s="373">
        <v>82500</v>
      </c>
      <c r="G197" s="387">
        <v>1.7000000000000002</v>
      </c>
      <c r="H197" s="234" t="s">
        <v>59</v>
      </c>
      <c r="I197" s="234" t="s">
        <v>76</v>
      </c>
      <c r="J197" s="234" t="s">
        <v>251</v>
      </c>
      <c r="K197" s="235">
        <v>12</v>
      </c>
      <c r="L197" s="235">
        <v>24</v>
      </c>
      <c r="M197" s="235">
        <v>72</v>
      </c>
      <c r="N197" s="395">
        <f t="shared" si="11"/>
        <v>85830</v>
      </c>
    </row>
    <row r="198" spans="1:14" s="65" customFormat="1" ht="15" customHeight="1">
      <c r="A198" s="229" t="s">
        <v>261</v>
      </c>
      <c r="B198" s="229" t="s">
        <v>53</v>
      </c>
      <c r="C198" s="356">
        <f t="shared" si="8"/>
        <v>174.1775</v>
      </c>
      <c r="D198" s="373">
        <f t="shared" si="12"/>
        <v>94150</v>
      </c>
      <c r="E198" s="373">
        <f t="shared" si="13"/>
        <v>93220</v>
      </c>
      <c r="F198" s="373">
        <v>90500</v>
      </c>
      <c r="G198" s="388">
        <v>1.85</v>
      </c>
      <c r="H198" s="238" t="s">
        <v>59</v>
      </c>
      <c r="I198" s="238" t="s">
        <v>76</v>
      </c>
      <c r="J198" s="238" t="s">
        <v>251</v>
      </c>
      <c r="K198" s="239">
        <v>12</v>
      </c>
      <c r="L198" s="239">
        <v>24</v>
      </c>
      <c r="M198" s="239">
        <v>78</v>
      </c>
      <c r="N198" s="395">
        <f t="shared" si="11"/>
        <v>94150</v>
      </c>
    </row>
    <row r="199" spans="1:14" s="65" customFormat="1" ht="15" customHeight="1">
      <c r="A199" s="229" t="s">
        <v>262</v>
      </c>
      <c r="B199" s="229" t="s">
        <v>53</v>
      </c>
      <c r="C199" s="356">
        <f t="shared" si="8"/>
        <v>193.9026</v>
      </c>
      <c r="D199" s="373">
        <f t="shared" si="12"/>
        <v>83220</v>
      </c>
      <c r="E199" s="373">
        <f t="shared" si="13"/>
        <v>82400</v>
      </c>
      <c r="F199" s="373">
        <v>80000</v>
      </c>
      <c r="G199" s="387">
        <v>2.33</v>
      </c>
      <c r="H199" s="234" t="s">
        <v>59</v>
      </c>
      <c r="I199" s="234" t="s">
        <v>76</v>
      </c>
      <c r="J199" s="234" t="s">
        <v>251</v>
      </c>
      <c r="K199" s="235">
        <v>16</v>
      </c>
      <c r="L199" s="235">
        <v>32</v>
      </c>
      <c r="M199" s="235">
        <v>86</v>
      </c>
      <c r="N199" s="395">
        <f t="shared" si="11"/>
        <v>83220</v>
      </c>
    </row>
    <row r="200" spans="1:14" s="65" customFormat="1" ht="15" customHeight="1">
      <c r="A200" s="229" t="s">
        <v>263</v>
      </c>
      <c r="B200" s="229" t="s">
        <v>53</v>
      </c>
      <c r="C200" s="356">
        <f t="shared" si="8"/>
        <v>271.5888</v>
      </c>
      <c r="D200" s="373">
        <f t="shared" si="12"/>
        <v>80830</v>
      </c>
      <c r="E200" s="373">
        <f t="shared" si="13"/>
        <v>80030</v>
      </c>
      <c r="F200" s="373">
        <v>77700</v>
      </c>
      <c r="G200" s="387">
        <v>3.36</v>
      </c>
      <c r="H200" s="234" t="s">
        <v>59</v>
      </c>
      <c r="I200" s="234" t="s">
        <v>76</v>
      </c>
      <c r="J200" s="234" t="s">
        <v>251</v>
      </c>
      <c r="K200" s="235">
        <v>16</v>
      </c>
      <c r="L200" s="235">
        <v>32</v>
      </c>
      <c r="M200" s="235"/>
      <c r="N200" s="395">
        <f t="shared" si="11"/>
        <v>80830</v>
      </c>
    </row>
    <row r="201" spans="1:14" s="65" customFormat="1" ht="15" customHeight="1">
      <c r="A201" s="229" t="s">
        <v>264</v>
      </c>
      <c r="B201" s="229" t="s">
        <v>53</v>
      </c>
      <c r="C201" s="357">
        <f>(N201*G201)/1000</f>
        <v>0</v>
      </c>
      <c r="D201" s="375">
        <f t="shared" si="12"/>
        <v>0</v>
      </c>
      <c r="E201" s="375">
        <f t="shared" si="13"/>
        <v>0</v>
      </c>
      <c r="F201" s="376"/>
      <c r="G201" s="387">
        <v>4.3</v>
      </c>
      <c r="H201" s="249" t="s">
        <v>265</v>
      </c>
      <c r="I201" s="249" t="s">
        <v>76</v>
      </c>
      <c r="J201" s="249" t="s">
        <v>251</v>
      </c>
      <c r="K201" s="250">
        <v>16</v>
      </c>
      <c r="L201" s="250">
        <v>32</v>
      </c>
      <c r="M201" s="235"/>
      <c r="N201" s="395">
        <f t="shared" si="11"/>
        <v>0</v>
      </c>
    </row>
    <row r="202" spans="1:14" s="65" customFormat="1" ht="15" customHeight="1">
      <c r="A202" s="229" t="s">
        <v>266</v>
      </c>
      <c r="B202" s="229" t="s">
        <v>53</v>
      </c>
      <c r="C202" s="356">
        <f t="shared" si="8"/>
        <v>250.9784</v>
      </c>
      <c r="D202" s="373">
        <f t="shared" si="12"/>
        <v>84790</v>
      </c>
      <c r="E202" s="373">
        <f t="shared" si="13"/>
        <v>83950</v>
      </c>
      <c r="F202" s="373">
        <v>81500</v>
      </c>
      <c r="G202" s="387">
        <v>2.96</v>
      </c>
      <c r="H202" s="234" t="s">
        <v>59</v>
      </c>
      <c r="I202" s="234" t="s">
        <v>76</v>
      </c>
      <c r="J202" s="234" t="s">
        <v>251</v>
      </c>
      <c r="K202" s="235">
        <v>28</v>
      </c>
      <c r="L202" s="235">
        <v>56</v>
      </c>
      <c r="M202" s="235"/>
      <c r="N202" s="395">
        <f t="shared" si="11"/>
        <v>84790</v>
      </c>
    </row>
    <row r="203" spans="1:14" s="65" customFormat="1" ht="15" customHeight="1">
      <c r="A203" s="229" t="s">
        <v>267</v>
      </c>
      <c r="B203" s="229" t="s">
        <v>53</v>
      </c>
      <c r="C203" s="356">
        <f t="shared" si="8"/>
        <v>356.0059999999999</v>
      </c>
      <c r="D203" s="373">
        <f t="shared" si="12"/>
        <v>82600</v>
      </c>
      <c r="E203" s="373">
        <f t="shared" si="13"/>
        <v>81780</v>
      </c>
      <c r="F203" s="373">
        <v>79400</v>
      </c>
      <c r="G203" s="387">
        <v>4.31</v>
      </c>
      <c r="H203" s="234" t="s">
        <v>59</v>
      </c>
      <c r="I203" s="234" t="s">
        <v>76</v>
      </c>
      <c r="J203" s="234" t="s">
        <v>251</v>
      </c>
      <c r="K203" s="235">
        <v>28</v>
      </c>
      <c r="L203" s="235">
        <v>56</v>
      </c>
      <c r="M203" s="235"/>
      <c r="N203" s="395">
        <f t="shared" si="11"/>
        <v>82600</v>
      </c>
    </row>
    <row r="204" spans="1:14" s="65" customFormat="1" ht="15" customHeight="1">
      <c r="A204" s="229" t="s">
        <v>268</v>
      </c>
      <c r="B204" s="229" t="s">
        <v>53</v>
      </c>
      <c r="C204" s="356">
        <f t="shared" si="8"/>
        <v>454.88650999999993</v>
      </c>
      <c r="D204" s="373">
        <f t="shared" si="12"/>
        <v>81770</v>
      </c>
      <c r="E204" s="373">
        <f t="shared" si="13"/>
        <v>80960</v>
      </c>
      <c r="F204" s="373">
        <v>78600</v>
      </c>
      <c r="G204" s="387">
        <v>5.563</v>
      </c>
      <c r="H204" s="234" t="s">
        <v>269</v>
      </c>
      <c r="I204" s="234" t="s">
        <v>76</v>
      </c>
      <c r="J204" s="234" t="s">
        <v>251</v>
      </c>
      <c r="K204" s="235">
        <v>28</v>
      </c>
      <c r="L204" s="235">
        <v>56</v>
      </c>
      <c r="M204" s="235"/>
      <c r="N204" s="395">
        <f t="shared" si="11"/>
        <v>81770</v>
      </c>
    </row>
    <row r="205" spans="1:14" s="65" customFormat="1" ht="13.5" customHeight="1">
      <c r="A205" s="229" t="s">
        <v>270</v>
      </c>
      <c r="B205" s="229" t="s">
        <v>53</v>
      </c>
      <c r="C205" s="357">
        <f>(N205*G205)/1000</f>
        <v>0</v>
      </c>
      <c r="D205" s="375">
        <f t="shared" si="12"/>
        <v>0</v>
      </c>
      <c r="E205" s="375">
        <f t="shared" si="13"/>
        <v>0</v>
      </c>
      <c r="F205" s="376"/>
      <c r="G205" s="387">
        <v>3.25</v>
      </c>
      <c r="H205" s="249" t="s">
        <v>271</v>
      </c>
      <c r="I205" s="249" t="s">
        <v>76</v>
      </c>
      <c r="J205" s="249" t="s">
        <v>249</v>
      </c>
      <c r="K205" s="250">
        <v>28</v>
      </c>
      <c r="L205" s="250">
        <v>56</v>
      </c>
      <c r="M205" s="250"/>
      <c r="N205" s="395">
        <f t="shared" si="11"/>
        <v>0</v>
      </c>
    </row>
    <row r="206" spans="1:14" s="65" customFormat="1" ht="15" customHeight="1">
      <c r="A206" s="245" t="s">
        <v>272</v>
      </c>
      <c r="B206" s="245" t="s">
        <v>53</v>
      </c>
      <c r="C206" s="356">
        <f t="shared" si="8"/>
        <v>296.534</v>
      </c>
      <c r="D206" s="373">
        <f aca="true" t="shared" si="14" ref="D206:D217">ROUND(E206*1.01,-1)</f>
        <v>82600</v>
      </c>
      <c r="E206" s="373">
        <f aca="true" t="shared" si="15" ref="E206:E217">ROUND(F206*1.03,-1)</f>
        <v>81780</v>
      </c>
      <c r="F206" s="373">
        <v>79400</v>
      </c>
      <c r="G206" s="390">
        <v>3.59</v>
      </c>
      <c r="H206" s="247" t="s">
        <v>273</v>
      </c>
      <c r="I206" s="247" t="s">
        <v>76</v>
      </c>
      <c r="J206" s="247" t="s">
        <v>249</v>
      </c>
      <c r="K206" s="248">
        <v>28</v>
      </c>
      <c r="L206" s="248">
        <v>56</v>
      </c>
      <c r="M206" s="248"/>
      <c r="N206" s="395">
        <f t="shared" si="11"/>
        <v>82600</v>
      </c>
    </row>
    <row r="207" spans="1:14" s="65" customFormat="1" ht="15.75" customHeight="1">
      <c r="A207" s="229" t="s">
        <v>274</v>
      </c>
      <c r="B207" s="229" t="s">
        <v>53</v>
      </c>
      <c r="C207" s="356">
        <f t="shared" si="8"/>
        <v>425.985</v>
      </c>
      <c r="D207" s="373">
        <f t="shared" si="14"/>
        <v>81140</v>
      </c>
      <c r="E207" s="373">
        <f t="shared" si="15"/>
        <v>80340</v>
      </c>
      <c r="F207" s="373">
        <v>78000</v>
      </c>
      <c r="G207" s="387">
        <v>5.25</v>
      </c>
      <c r="H207" s="234" t="s">
        <v>271</v>
      </c>
      <c r="I207" s="234" t="s">
        <v>76</v>
      </c>
      <c r="J207" s="234" t="s">
        <v>249</v>
      </c>
      <c r="K207" s="235">
        <v>32</v>
      </c>
      <c r="L207" s="235">
        <v>64</v>
      </c>
      <c r="M207" s="235"/>
      <c r="N207" s="395">
        <f t="shared" si="11"/>
        <v>81140</v>
      </c>
    </row>
    <row r="208" spans="1:14" s="65" customFormat="1" ht="15">
      <c r="A208" s="229" t="s">
        <v>275</v>
      </c>
      <c r="B208" s="229" t="s">
        <v>53</v>
      </c>
      <c r="C208" s="356">
        <f t="shared" si="8"/>
        <v>557.6714000000001</v>
      </c>
      <c r="D208" s="373">
        <f t="shared" si="14"/>
        <v>81770</v>
      </c>
      <c r="E208" s="373">
        <f t="shared" si="15"/>
        <v>80960</v>
      </c>
      <c r="F208" s="373">
        <v>78600</v>
      </c>
      <c r="G208" s="388">
        <v>6.82</v>
      </c>
      <c r="H208" s="238" t="s">
        <v>59</v>
      </c>
      <c r="I208" s="238" t="s">
        <v>76</v>
      </c>
      <c r="J208" s="238" t="s">
        <v>249</v>
      </c>
      <c r="K208" s="239">
        <v>32</v>
      </c>
      <c r="L208" s="239">
        <v>64</v>
      </c>
      <c r="M208" s="239"/>
      <c r="N208" s="395">
        <f t="shared" si="11"/>
        <v>81770</v>
      </c>
    </row>
    <row r="209" spans="1:14" s="65" customFormat="1" ht="15">
      <c r="A209" s="229" t="s">
        <v>276</v>
      </c>
      <c r="B209" s="229" t="s">
        <v>53</v>
      </c>
      <c r="C209" s="356">
        <f t="shared" si="8"/>
        <v>578.5282</v>
      </c>
      <c r="D209" s="373">
        <f t="shared" si="14"/>
        <v>81140</v>
      </c>
      <c r="E209" s="373">
        <f t="shared" si="15"/>
        <v>80340</v>
      </c>
      <c r="F209" s="373">
        <v>78000</v>
      </c>
      <c r="G209" s="387">
        <v>7.13</v>
      </c>
      <c r="H209" s="234" t="s">
        <v>265</v>
      </c>
      <c r="I209" s="234" t="s">
        <v>254</v>
      </c>
      <c r="J209" s="234" t="s">
        <v>277</v>
      </c>
      <c r="K209" s="235">
        <v>40</v>
      </c>
      <c r="L209" s="235">
        <v>80</v>
      </c>
      <c r="M209" s="235"/>
      <c r="N209" s="395">
        <f t="shared" si="11"/>
        <v>81140</v>
      </c>
    </row>
    <row r="210" spans="1:14" s="65" customFormat="1" ht="15" customHeight="1">
      <c r="A210" s="229" t="s">
        <v>278</v>
      </c>
      <c r="B210" s="229" t="s">
        <v>53</v>
      </c>
      <c r="C210" s="356">
        <f t="shared" si="8"/>
        <v>757.0362</v>
      </c>
      <c r="D210" s="373">
        <f t="shared" si="14"/>
        <v>81140</v>
      </c>
      <c r="E210" s="373">
        <f t="shared" si="15"/>
        <v>80340</v>
      </c>
      <c r="F210" s="373">
        <v>78000</v>
      </c>
      <c r="G210" s="387">
        <v>9.33</v>
      </c>
      <c r="H210" s="234" t="s">
        <v>265</v>
      </c>
      <c r="I210" s="234" t="s">
        <v>76</v>
      </c>
      <c r="J210" s="234" t="s">
        <v>277</v>
      </c>
      <c r="K210" s="235">
        <v>40</v>
      </c>
      <c r="L210" s="235"/>
      <c r="M210" s="235"/>
      <c r="N210" s="395">
        <f t="shared" si="11"/>
        <v>81140</v>
      </c>
    </row>
    <row r="211" spans="1:14" s="65" customFormat="1" ht="15" customHeight="1">
      <c r="A211" s="229" t="s">
        <v>279</v>
      </c>
      <c r="B211" s="229" t="s">
        <v>53</v>
      </c>
      <c r="C211" s="356">
        <f t="shared" si="8"/>
        <v>949.80042</v>
      </c>
      <c r="D211" s="373">
        <f t="shared" si="14"/>
        <v>83010</v>
      </c>
      <c r="E211" s="373">
        <f t="shared" si="15"/>
        <v>82190</v>
      </c>
      <c r="F211" s="373">
        <v>79800</v>
      </c>
      <c r="G211" s="388">
        <v>11.442</v>
      </c>
      <c r="H211" s="238" t="s">
        <v>265</v>
      </c>
      <c r="I211" s="238" t="s">
        <v>76</v>
      </c>
      <c r="J211" s="238" t="s">
        <v>277</v>
      </c>
      <c r="K211" s="239">
        <v>40</v>
      </c>
      <c r="L211" s="239"/>
      <c r="M211" s="235"/>
      <c r="N211" s="395">
        <f t="shared" si="11"/>
        <v>83010</v>
      </c>
    </row>
    <row r="212" spans="1:14" s="65" customFormat="1" ht="14.25" customHeight="1">
      <c r="A212" s="229" t="s">
        <v>280</v>
      </c>
      <c r="B212" s="229" t="s">
        <v>53</v>
      </c>
      <c r="C212" s="356">
        <f t="shared" si="8"/>
        <v>729.9886</v>
      </c>
      <c r="D212" s="373">
        <f t="shared" si="14"/>
        <v>80930</v>
      </c>
      <c r="E212" s="373">
        <f t="shared" si="15"/>
        <v>80130</v>
      </c>
      <c r="F212" s="373">
        <v>77800</v>
      </c>
      <c r="G212" s="387">
        <v>9.02</v>
      </c>
      <c r="H212" s="234" t="s">
        <v>265</v>
      </c>
      <c r="I212" s="234" t="s">
        <v>254</v>
      </c>
      <c r="J212" s="234" t="s">
        <v>251</v>
      </c>
      <c r="K212" s="235">
        <v>50</v>
      </c>
      <c r="L212" s="235"/>
      <c r="M212" s="235"/>
      <c r="N212" s="395">
        <f t="shared" si="11"/>
        <v>80930</v>
      </c>
    </row>
    <row r="213" spans="1:14" s="65" customFormat="1" ht="14.25" customHeight="1">
      <c r="A213" s="229" t="s">
        <v>281</v>
      </c>
      <c r="B213" s="229" t="s">
        <v>53</v>
      </c>
      <c r="C213" s="356">
        <f t="shared" si="8"/>
        <v>954.6591999999999</v>
      </c>
      <c r="D213" s="373">
        <f t="shared" si="14"/>
        <v>80630</v>
      </c>
      <c r="E213" s="373">
        <f t="shared" si="15"/>
        <v>79830</v>
      </c>
      <c r="F213" s="373">
        <v>77500</v>
      </c>
      <c r="G213" s="387">
        <v>11.84</v>
      </c>
      <c r="H213" s="234" t="s">
        <v>282</v>
      </c>
      <c r="I213" s="234" t="s">
        <v>76</v>
      </c>
      <c r="J213" s="234" t="s">
        <v>277</v>
      </c>
      <c r="K213" s="235">
        <v>60</v>
      </c>
      <c r="L213" s="235"/>
      <c r="M213" s="235"/>
      <c r="N213" s="395">
        <f t="shared" si="11"/>
        <v>80630</v>
      </c>
    </row>
    <row r="214" spans="1:14" s="65" customFormat="1" ht="15.75" customHeight="1">
      <c r="A214" s="229" t="s">
        <v>283</v>
      </c>
      <c r="B214" s="229" t="s">
        <v>53</v>
      </c>
      <c r="C214" s="356">
        <f t="shared" si="8"/>
        <v>1180.20219</v>
      </c>
      <c r="D214" s="373">
        <f t="shared" si="14"/>
        <v>80930</v>
      </c>
      <c r="E214" s="373">
        <f t="shared" si="15"/>
        <v>80130</v>
      </c>
      <c r="F214" s="373">
        <v>77800</v>
      </c>
      <c r="G214" s="387">
        <v>14.583</v>
      </c>
      <c r="H214" s="234" t="s">
        <v>265</v>
      </c>
      <c r="I214" s="234" t="s">
        <v>76</v>
      </c>
      <c r="J214" s="234" t="s">
        <v>277</v>
      </c>
      <c r="K214" s="235">
        <v>90</v>
      </c>
      <c r="L214" s="235"/>
      <c r="M214" s="235"/>
      <c r="N214" s="395">
        <f t="shared" si="11"/>
        <v>80930</v>
      </c>
    </row>
    <row r="215" spans="1:14" s="65" customFormat="1" ht="15" customHeight="1">
      <c r="A215" s="229" t="s">
        <v>284</v>
      </c>
      <c r="B215" s="229" t="s">
        <v>53</v>
      </c>
      <c r="C215" s="356">
        <f t="shared" si="8"/>
        <v>906.22017</v>
      </c>
      <c r="D215" s="373">
        <f t="shared" si="14"/>
        <v>83010</v>
      </c>
      <c r="E215" s="373">
        <f t="shared" si="15"/>
        <v>82190</v>
      </c>
      <c r="F215" s="373">
        <v>79800</v>
      </c>
      <c r="G215" s="388">
        <v>10.917</v>
      </c>
      <c r="H215" s="238" t="s">
        <v>265</v>
      </c>
      <c r="I215" s="238" t="s">
        <v>76</v>
      </c>
      <c r="J215" s="238" t="s">
        <v>251</v>
      </c>
      <c r="K215" s="239">
        <v>95</v>
      </c>
      <c r="L215" s="239"/>
      <c r="M215" s="239"/>
      <c r="N215" s="395">
        <f t="shared" si="11"/>
        <v>83010</v>
      </c>
    </row>
    <row r="216" spans="1:14" s="65" customFormat="1" ht="15" customHeight="1">
      <c r="A216" s="229" t="s">
        <v>285</v>
      </c>
      <c r="B216" s="229" t="s">
        <v>53</v>
      </c>
      <c r="C216" s="356">
        <f t="shared" si="8"/>
        <v>1161.3455</v>
      </c>
      <c r="D216" s="373">
        <f t="shared" si="14"/>
        <v>80930</v>
      </c>
      <c r="E216" s="373">
        <f t="shared" si="15"/>
        <v>80130</v>
      </c>
      <c r="F216" s="373">
        <v>77800</v>
      </c>
      <c r="G216" s="387">
        <v>14.35</v>
      </c>
      <c r="H216" s="234" t="s">
        <v>286</v>
      </c>
      <c r="I216" s="234" t="s">
        <v>76</v>
      </c>
      <c r="J216" s="234" t="s">
        <v>251</v>
      </c>
      <c r="K216" s="235">
        <v>95</v>
      </c>
      <c r="L216" s="235"/>
      <c r="M216" s="235"/>
      <c r="N216" s="395">
        <f t="shared" si="11"/>
        <v>80930</v>
      </c>
    </row>
    <row r="217" spans="1:14" s="65" customFormat="1" ht="15" customHeight="1">
      <c r="A217" s="229" t="s">
        <v>287</v>
      </c>
      <c r="B217" s="229" t="s">
        <v>53</v>
      </c>
      <c r="C217" s="356">
        <f t="shared" si="8"/>
        <v>1430.1529300000002</v>
      </c>
      <c r="D217" s="373">
        <f t="shared" si="14"/>
        <v>84790</v>
      </c>
      <c r="E217" s="373">
        <f t="shared" si="15"/>
        <v>83950</v>
      </c>
      <c r="F217" s="373">
        <v>81500</v>
      </c>
      <c r="G217" s="387">
        <v>16.867</v>
      </c>
      <c r="H217" s="234" t="s">
        <v>265</v>
      </c>
      <c r="I217" s="234" t="s">
        <v>76</v>
      </c>
      <c r="J217" s="234" t="s">
        <v>288</v>
      </c>
      <c r="K217" s="235">
        <v>100</v>
      </c>
      <c r="L217" s="235"/>
      <c r="M217" s="235"/>
      <c r="N217" s="395">
        <f t="shared" si="11"/>
        <v>84790</v>
      </c>
    </row>
    <row r="218" spans="1:14" s="65" customFormat="1" ht="15" customHeight="1">
      <c r="A218" s="229" t="s">
        <v>289</v>
      </c>
      <c r="B218" s="229" t="s">
        <v>53</v>
      </c>
      <c r="C218" s="357">
        <f>(N218*G218)/1000</f>
        <v>0</v>
      </c>
      <c r="D218" s="375">
        <f>ROUND(E218*1.01,-1)</f>
        <v>0</v>
      </c>
      <c r="E218" s="375">
        <f>ROUND(F218*1.03,-1)</f>
        <v>0</v>
      </c>
      <c r="F218" s="376"/>
      <c r="G218" s="387">
        <v>20.858</v>
      </c>
      <c r="H218" s="249" t="s">
        <v>265</v>
      </c>
      <c r="I218" s="249" t="s">
        <v>76</v>
      </c>
      <c r="J218" s="249" t="s">
        <v>251</v>
      </c>
      <c r="K218" s="250">
        <v>100</v>
      </c>
      <c r="L218" s="239"/>
      <c r="M218" s="239"/>
      <c r="N218" s="395">
        <f t="shared" si="11"/>
        <v>0</v>
      </c>
    </row>
    <row r="219" spans="1:14" s="65" customFormat="1" ht="26.25" customHeight="1">
      <c r="A219" s="286" t="s">
        <v>290</v>
      </c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22"/>
    </row>
    <row r="220" spans="1:14" s="65" customFormat="1" ht="14.25" customHeight="1">
      <c r="A220" s="229" t="s">
        <v>291</v>
      </c>
      <c r="B220" s="236" t="s">
        <v>53</v>
      </c>
      <c r="C220" s="356">
        <f t="shared" si="8"/>
        <v>102.80520000000001</v>
      </c>
      <c r="D220" s="373">
        <f aca="true" t="shared" si="16" ref="D220:D259">ROUND(E220*1.01,-1)</f>
        <v>95190</v>
      </c>
      <c r="E220" s="373">
        <f aca="true" t="shared" si="17" ref="E220:E259">ROUND(F220*1.03,-1)</f>
        <v>94250</v>
      </c>
      <c r="F220" s="373">
        <v>91500</v>
      </c>
      <c r="G220" s="388">
        <v>1.08</v>
      </c>
      <c r="H220" s="238" t="s">
        <v>59</v>
      </c>
      <c r="I220" s="238" t="s">
        <v>76</v>
      </c>
      <c r="J220" s="238" t="s">
        <v>249</v>
      </c>
      <c r="K220" s="239">
        <v>10</v>
      </c>
      <c r="L220" s="239">
        <v>20</v>
      </c>
      <c r="M220" s="235">
        <v>50</v>
      </c>
      <c r="N220" s="395">
        <f t="shared" si="11"/>
        <v>95190</v>
      </c>
    </row>
    <row r="221" spans="1:14" s="65" customFormat="1" ht="15" customHeight="1">
      <c r="A221" s="229" t="s">
        <v>292</v>
      </c>
      <c r="B221" s="236" t="s">
        <v>53</v>
      </c>
      <c r="C221" s="356">
        <f t="shared" si="8"/>
        <v>120.01259999999999</v>
      </c>
      <c r="D221" s="373">
        <f t="shared" si="16"/>
        <v>86340</v>
      </c>
      <c r="E221" s="373">
        <f t="shared" si="17"/>
        <v>85490</v>
      </c>
      <c r="F221" s="373">
        <v>83000</v>
      </c>
      <c r="G221" s="388">
        <v>1.39</v>
      </c>
      <c r="H221" s="238" t="s">
        <v>59</v>
      </c>
      <c r="I221" s="238" t="s">
        <v>76</v>
      </c>
      <c r="J221" s="238" t="s">
        <v>249</v>
      </c>
      <c r="K221" s="239">
        <v>10</v>
      </c>
      <c r="L221" s="239">
        <v>20</v>
      </c>
      <c r="M221" s="235">
        <v>60</v>
      </c>
      <c r="N221" s="395">
        <f t="shared" si="11"/>
        <v>86340</v>
      </c>
    </row>
    <row r="222" spans="1:14" s="65" customFormat="1" ht="15" customHeight="1">
      <c r="A222" s="229" t="s">
        <v>293</v>
      </c>
      <c r="B222" s="236" t="s">
        <v>53</v>
      </c>
      <c r="C222" s="357">
        <f t="shared" si="8"/>
        <v>0</v>
      </c>
      <c r="D222" s="375">
        <f t="shared" si="16"/>
        <v>0</v>
      </c>
      <c r="E222" s="375">
        <f t="shared" si="17"/>
        <v>0</v>
      </c>
      <c r="F222" s="376"/>
      <c r="G222" s="387">
        <v>1.08</v>
      </c>
      <c r="H222" s="249" t="s">
        <v>59</v>
      </c>
      <c r="I222" s="249" t="s">
        <v>76</v>
      </c>
      <c r="J222" s="249" t="s">
        <v>249</v>
      </c>
      <c r="K222" s="250">
        <v>16</v>
      </c>
      <c r="L222" s="250">
        <v>32</v>
      </c>
      <c r="M222" s="250">
        <v>70</v>
      </c>
      <c r="N222" s="395">
        <f t="shared" si="11"/>
        <v>0</v>
      </c>
    </row>
    <row r="223" spans="1:14" s="65" customFormat="1" ht="14.25" customHeight="1">
      <c r="A223" s="229" t="s">
        <v>294</v>
      </c>
      <c r="B223" s="236" t="s">
        <v>53</v>
      </c>
      <c r="C223" s="357">
        <f>(N223*G223)/1000</f>
        <v>0</v>
      </c>
      <c r="D223" s="375">
        <f t="shared" si="16"/>
        <v>0</v>
      </c>
      <c r="E223" s="375">
        <f t="shared" si="17"/>
        <v>0</v>
      </c>
      <c r="F223" s="376"/>
      <c r="G223" s="387">
        <v>1.07</v>
      </c>
      <c r="H223" s="249" t="s">
        <v>59</v>
      </c>
      <c r="I223" s="249" t="s">
        <v>76</v>
      </c>
      <c r="J223" s="249" t="s">
        <v>249</v>
      </c>
      <c r="K223" s="250">
        <v>16</v>
      </c>
      <c r="L223" s="250">
        <v>32</v>
      </c>
      <c r="M223" s="250">
        <v>25</v>
      </c>
      <c r="N223" s="395">
        <f t="shared" si="11"/>
        <v>0</v>
      </c>
    </row>
    <row r="224" spans="1:14" s="65" customFormat="1" ht="15" customHeight="1">
      <c r="A224" s="229" t="s">
        <v>295</v>
      </c>
      <c r="B224" s="236" t="s">
        <v>53</v>
      </c>
      <c r="C224" s="356">
        <f t="shared" si="8"/>
        <v>127.10250000000002</v>
      </c>
      <c r="D224" s="373">
        <f t="shared" si="16"/>
        <v>94150</v>
      </c>
      <c r="E224" s="373">
        <f t="shared" si="17"/>
        <v>93220</v>
      </c>
      <c r="F224" s="373">
        <v>90500</v>
      </c>
      <c r="G224" s="387">
        <v>1.35</v>
      </c>
      <c r="H224" s="234" t="s">
        <v>59</v>
      </c>
      <c r="I224" s="234" t="s">
        <v>76</v>
      </c>
      <c r="J224" s="234" t="s">
        <v>249</v>
      </c>
      <c r="K224" s="235">
        <v>16</v>
      </c>
      <c r="L224" s="235">
        <v>32</v>
      </c>
      <c r="M224" s="235">
        <v>70</v>
      </c>
      <c r="N224" s="395">
        <f t="shared" si="11"/>
        <v>94150</v>
      </c>
    </row>
    <row r="225" spans="1:14" s="65" customFormat="1" ht="15" customHeight="1">
      <c r="A225" s="229" t="s">
        <v>296</v>
      </c>
      <c r="B225" s="236" t="s">
        <v>53</v>
      </c>
      <c r="C225" s="357">
        <f>(N225*G225)/1000</f>
        <v>0</v>
      </c>
      <c r="D225" s="375">
        <f t="shared" si="16"/>
        <v>0</v>
      </c>
      <c r="E225" s="375">
        <f t="shared" si="17"/>
        <v>0</v>
      </c>
      <c r="F225" s="373"/>
      <c r="G225" s="387">
        <v>1.55</v>
      </c>
      <c r="H225" s="249" t="s">
        <v>59</v>
      </c>
      <c r="I225" s="249" t="s">
        <v>76</v>
      </c>
      <c r="J225" s="249" t="s">
        <v>249</v>
      </c>
      <c r="K225" s="250">
        <v>16</v>
      </c>
      <c r="L225" s="250">
        <v>32</v>
      </c>
      <c r="M225" s="250">
        <v>70</v>
      </c>
      <c r="N225" s="395">
        <f t="shared" si="11"/>
        <v>0</v>
      </c>
    </row>
    <row r="226" spans="1:14" s="65" customFormat="1" ht="14.25" customHeight="1">
      <c r="A226" s="229" t="s">
        <v>297</v>
      </c>
      <c r="B226" s="236" t="s">
        <v>53</v>
      </c>
      <c r="C226" s="356">
        <f t="shared" si="8"/>
        <v>140.25000000000003</v>
      </c>
      <c r="D226" s="373">
        <f t="shared" si="16"/>
        <v>82500</v>
      </c>
      <c r="E226" s="373">
        <f t="shared" si="17"/>
        <v>81680</v>
      </c>
      <c r="F226" s="374">
        <v>79300</v>
      </c>
      <c r="G226" s="387">
        <v>1.7000000000000002</v>
      </c>
      <c r="H226" s="234" t="s">
        <v>59</v>
      </c>
      <c r="I226" s="234" t="s">
        <v>76</v>
      </c>
      <c r="J226" s="234" t="s">
        <v>249</v>
      </c>
      <c r="K226" s="235">
        <v>16</v>
      </c>
      <c r="L226" s="235">
        <v>32</v>
      </c>
      <c r="M226" s="235">
        <v>80</v>
      </c>
      <c r="N226" s="395">
        <f t="shared" si="11"/>
        <v>82500</v>
      </c>
    </row>
    <row r="227" spans="1:14" s="65" customFormat="1" ht="14.25" customHeight="1">
      <c r="A227" s="229" t="s">
        <v>298</v>
      </c>
      <c r="B227" s="236" t="s">
        <v>53</v>
      </c>
      <c r="C227" s="356">
        <f t="shared" si="8"/>
        <v>196.3588</v>
      </c>
      <c r="D227" s="373">
        <f t="shared" si="16"/>
        <v>81140</v>
      </c>
      <c r="E227" s="373">
        <f t="shared" si="17"/>
        <v>80340</v>
      </c>
      <c r="F227" s="374">
        <v>78000</v>
      </c>
      <c r="G227" s="388">
        <v>2.42</v>
      </c>
      <c r="H227" s="238" t="s">
        <v>59</v>
      </c>
      <c r="I227" s="238" t="s">
        <v>76</v>
      </c>
      <c r="J227" s="238" t="s">
        <v>249</v>
      </c>
      <c r="K227" s="239">
        <v>18</v>
      </c>
      <c r="L227" s="239">
        <v>36</v>
      </c>
      <c r="M227" s="239">
        <v>80</v>
      </c>
      <c r="N227" s="395">
        <f t="shared" si="11"/>
        <v>81140</v>
      </c>
    </row>
    <row r="228" spans="1:14" s="65" customFormat="1" ht="15" customHeight="1">
      <c r="A228" s="229" t="s">
        <v>299</v>
      </c>
      <c r="B228" s="236" t="s">
        <v>53</v>
      </c>
      <c r="C228" s="356">
        <f t="shared" si="8"/>
        <v>134.6345</v>
      </c>
      <c r="D228" s="373">
        <f t="shared" si="16"/>
        <v>94150</v>
      </c>
      <c r="E228" s="373">
        <f t="shared" si="17"/>
        <v>93220</v>
      </c>
      <c r="F228" s="373">
        <v>90500</v>
      </c>
      <c r="G228" s="387">
        <v>1.43</v>
      </c>
      <c r="H228" s="234" t="s">
        <v>59</v>
      </c>
      <c r="I228" s="234" t="s">
        <v>76</v>
      </c>
      <c r="J228" s="234" t="s">
        <v>249</v>
      </c>
      <c r="K228" s="235">
        <v>18</v>
      </c>
      <c r="L228" s="235">
        <v>36</v>
      </c>
      <c r="M228" s="235">
        <v>80</v>
      </c>
      <c r="N228" s="395">
        <f t="shared" si="11"/>
        <v>94150</v>
      </c>
    </row>
    <row r="229" spans="1:14" s="65" customFormat="1" ht="15" customHeight="1">
      <c r="A229" s="229" t="s">
        <v>300</v>
      </c>
      <c r="B229" s="236" t="s">
        <v>53</v>
      </c>
      <c r="C229" s="357">
        <f>(N229*G229)/1000</f>
        <v>0</v>
      </c>
      <c r="D229" s="375">
        <f t="shared" si="16"/>
        <v>0</v>
      </c>
      <c r="E229" s="375">
        <f t="shared" si="17"/>
        <v>0</v>
      </c>
      <c r="F229" s="373"/>
      <c r="G229" s="387">
        <v>1.69</v>
      </c>
      <c r="H229" s="249" t="s">
        <v>59</v>
      </c>
      <c r="I229" s="249" t="s">
        <v>76</v>
      </c>
      <c r="J229" s="249" t="s">
        <v>249</v>
      </c>
      <c r="K229" s="250">
        <v>18</v>
      </c>
      <c r="L229" s="250">
        <v>36</v>
      </c>
      <c r="M229" s="250">
        <v>80</v>
      </c>
      <c r="N229" s="395">
        <f t="shared" si="11"/>
        <v>0</v>
      </c>
    </row>
    <row r="230" spans="1:14" s="65" customFormat="1" ht="15" customHeight="1">
      <c r="A230" s="229" t="s">
        <v>301</v>
      </c>
      <c r="B230" s="236" t="s">
        <v>53</v>
      </c>
      <c r="C230" s="356">
        <f t="shared" si="8"/>
        <v>155.5704</v>
      </c>
      <c r="D230" s="373">
        <f t="shared" si="16"/>
        <v>83640</v>
      </c>
      <c r="E230" s="373">
        <f t="shared" si="17"/>
        <v>82810</v>
      </c>
      <c r="F230" s="374">
        <v>80400</v>
      </c>
      <c r="G230" s="387">
        <v>1.86</v>
      </c>
      <c r="H230" s="234" t="s">
        <v>59</v>
      </c>
      <c r="I230" s="234" t="s">
        <v>76</v>
      </c>
      <c r="J230" s="234" t="s">
        <v>249</v>
      </c>
      <c r="K230" s="235">
        <v>18</v>
      </c>
      <c r="L230" s="235">
        <v>36</v>
      </c>
      <c r="M230" s="235">
        <v>80</v>
      </c>
      <c r="N230" s="395">
        <f t="shared" si="11"/>
        <v>83640</v>
      </c>
    </row>
    <row r="231" spans="1:14" s="65" customFormat="1" ht="15" customHeight="1">
      <c r="A231" s="229" t="s">
        <v>302</v>
      </c>
      <c r="B231" s="236" t="s">
        <v>53</v>
      </c>
      <c r="C231" s="356">
        <f t="shared" si="8"/>
        <v>217.24220000000003</v>
      </c>
      <c r="D231" s="373">
        <f t="shared" si="16"/>
        <v>81670</v>
      </c>
      <c r="E231" s="373">
        <f t="shared" si="17"/>
        <v>80860</v>
      </c>
      <c r="F231" s="374">
        <v>78500</v>
      </c>
      <c r="G231" s="388">
        <v>2.66</v>
      </c>
      <c r="H231" s="238" t="s">
        <v>59</v>
      </c>
      <c r="I231" s="238" t="s">
        <v>76</v>
      </c>
      <c r="J231" s="238" t="s">
        <v>249</v>
      </c>
      <c r="K231" s="239">
        <v>18</v>
      </c>
      <c r="L231" s="239">
        <v>36</v>
      </c>
      <c r="M231" s="239">
        <v>80</v>
      </c>
      <c r="N231" s="395">
        <f t="shared" si="11"/>
        <v>81670</v>
      </c>
    </row>
    <row r="232" spans="1:14" s="65" customFormat="1" ht="15" customHeight="1">
      <c r="A232" s="229" t="s">
        <v>303</v>
      </c>
      <c r="B232" s="236" t="s">
        <v>53</v>
      </c>
      <c r="C232" s="356">
        <f t="shared" si="8"/>
        <v>157.2305</v>
      </c>
      <c r="D232" s="373">
        <f t="shared" si="16"/>
        <v>94150</v>
      </c>
      <c r="E232" s="373">
        <f t="shared" si="17"/>
        <v>93220</v>
      </c>
      <c r="F232" s="373">
        <v>90500</v>
      </c>
      <c r="G232" s="388">
        <v>1.67</v>
      </c>
      <c r="H232" s="238" t="s">
        <v>59</v>
      </c>
      <c r="I232" s="238" t="s">
        <v>76</v>
      </c>
      <c r="J232" s="238" t="s">
        <v>249</v>
      </c>
      <c r="K232" s="239">
        <v>18</v>
      </c>
      <c r="L232" s="239">
        <v>36</v>
      </c>
      <c r="M232" s="239">
        <v>80</v>
      </c>
      <c r="N232" s="395">
        <f t="shared" si="11"/>
        <v>94150</v>
      </c>
    </row>
    <row r="233" spans="1:14" s="65" customFormat="1" ht="14.25" customHeight="1">
      <c r="A233" s="229" t="s">
        <v>304</v>
      </c>
      <c r="B233" s="236" t="s">
        <v>53</v>
      </c>
      <c r="C233" s="357">
        <f>(N233*G233)/1000</f>
        <v>0</v>
      </c>
      <c r="D233" s="375">
        <f t="shared" si="16"/>
        <v>0</v>
      </c>
      <c r="E233" s="375">
        <f t="shared" si="17"/>
        <v>0</v>
      </c>
      <c r="F233" s="376"/>
      <c r="G233" s="387">
        <v>1.9500000000000002</v>
      </c>
      <c r="H233" s="249" t="s">
        <v>59</v>
      </c>
      <c r="I233" s="249" t="s">
        <v>76</v>
      </c>
      <c r="J233" s="249" t="s">
        <v>249</v>
      </c>
      <c r="K233" s="250">
        <v>18</v>
      </c>
      <c r="L233" s="250">
        <v>36</v>
      </c>
      <c r="M233" s="250">
        <v>80</v>
      </c>
      <c r="N233" s="395">
        <f t="shared" si="11"/>
        <v>0</v>
      </c>
    </row>
    <row r="234" spans="1:14" s="65" customFormat="1" ht="15" customHeight="1">
      <c r="A234" s="245" t="s">
        <v>305</v>
      </c>
      <c r="B234" s="287" t="s">
        <v>53</v>
      </c>
      <c r="C234" s="356">
        <f t="shared" si="8"/>
        <v>183.75560000000002</v>
      </c>
      <c r="D234" s="373">
        <f t="shared" si="16"/>
        <v>84680</v>
      </c>
      <c r="E234" s="373">
        <f t="shared" si="17"/>
        <v>83840</v>
      </c>
      <c r="F234" s="374">
        <v>81400</v>
      </c>
      <c r="G234" s="390">
        <v>2.17</v>
      </c>
      <c r="H234" s="247" t="s">
        <v>59</v>
      </c>
      <c r="I234" s="247" t="s">
        <v>76</v>
      </c>
      <c r="J234" s="247" t="s">
        <v>249</v>
      </c>
      <c r="K234" s="248">
        <v>18</v>
      </c>
      <c r="L234" s="248">
        <v>36</v>
      </c>
      <c r="M234" s="248">
        <v>80</v>
      </c>
      <c r="N234" s="395">
        <f t="shared" si="11"/>
        <v>84680</v>
      </c>
    </row>
    <row r="235" spans="1:14" s="65" customFormat="1" ht="15" customHeight="1">
      <c r="A235" s="229" t="s">
        <v>306</v>
      </c>
      <c r="B235" s="236" t="s">
        <v>53</v>
      </c>
      <c r="C235" s="356">
        <f t="shared" si="8"/>
        <v>255.6271</v>
      </c>
      <c r="D235" s="373">
        <f t="shared" si="16"/>
        <v>81670</v>
      </c>
      <c r="E235" s="373">
        <f t="shared" si="17"/>
        <v>80860</v>
      </c>
      <c r="F235" s="374">
        <v>78500</v>
      </c>
      <c r="G235" s="387">
        <v>3.13</v>
      </c>
      <c r="H235" s="234" t="s">
        <v>59</v>
      </c>
      <c r="I235" s="234" t="s">
        <v>76</v>
      </c>
      <c r="J235" s="234" t="s">
        <v>249</v>
      </c>
      <c r="K235" s="235">
        <v>18</v>
      </c>
      <c r="L235" s="235">
        <v>36</v>
      </c>
      <c r="M235" s="235">
        <v>80</v>
      </c>
      <c r="N235" s="395">
        <f t="shared" si="11"/>
        <v>81670</v>
      </c>
    </row>
    <row r="236" spans="1:14" s="65" customFormat="1" ht="15" customHeight="1">
      <c r="A236" s="229" t="s">
        <v>307</v>
      </c>
      <c r="B236" s="236" t="s">
        <v>53</v>
      </c>
      <c r="C236" s="357">
        <f>(N236*G236)/1000</f>
        <v>0</v>
      </c>
      <c r="D236" s="375">
        <f t="shared" si="16"/>
        <v>0</v>
      </c>
      <c r="E236" s="375">
        <f t="shared" si="17"/>
        <v>0</v>
      </c>
      <c r="F236" s="376"/>
      <c r="G236" s="387">
        <v>1.78</v>
      </c>
      <c r="H236" s="249" t="s">
        <v>59</v>
      </c>
      <c r="I236" s="249" t="s">
        <v>76</v>
      </c>
      <c r="J236" s="249" t="s">
        <v>249</v>
      </c>
      <c r="K236" s="250">
        <v>18</v>
      </c>
      <c r="L236" s="250">
        <v>36</v>
      </c>
      <c r="M236" s="250">
        <v>80</v>
      </c>
      <c r="N236" s="395">
        <f t="shared" si="11"/>
        <v>0</v>
      </c>
    </row>
    <row r="237" spans="1:14" s="65" customFormat="1" ht="15" customHeight="1">
      <c r="A237" s="229" t="s">
        <v>308</v>
      </c>
      <c r="B237" s="236" t="s">
        <v>53</v>
      </c>
      <c r="C237" s="356">
        <f t="shared" si="8"/>
        <v>199.12559999999996</v>
      </c>
      <c r="D237" s="373">
        <f t="shared" si="16"/>
        <v>85830</v>
      </c>
      <c r="E237" s="373">
        <f t="shared" si="17"/>
        <v>84980</v>
      </c>
      <c r="F237" s="374">
        <v>82500</v>
      </c>
      <c r="G237" s="388">
        <v>2.32</v>
      </c>
      <c r="H237" s="238" t="s">
        <v>59</v>
      </c>
      <c r="I237" s="238" t="s">
        <v>76</v>
      </c>
      <c r="J237" s="238" t="s">
        <v>249</v>
      </c>
      <c r="K237" s="239">
        <v>18</v>
      </c>
      <c r="L237" s="239">
        <v>36</v>
      </c>
      <c r="M237" s="239">
        <v>80</v>
      </c>
      <c r="N237" s="395">
        <f t="shared" si="11"/>
        <v>85830</v>
      </c>
    </row>
    <row r="238" spans="1:14" s="65" customFormat="1" ht="15" customHeight="1">
      <c r="A238" s="229" t="s">
        <v>309</v>
      </c>
      <c r="B238" s="236" t="s">
        <v>53</v>
      </c>
      <c r="C238" s="357">
        <f>(N238*G238)/1000</f>
        <v>0</v>
      </c>
      <c r="D238" s="375">
        <f t="shared" si="16"/>
        <v>0</v>
      </c>
      <c r="E238" s="375">
        <f t="shared" si="17"/>
        <v>0</v>
      </c>
      <c r="F238" s="376"/>
      <c r="G238" s="387">
        <v>2.4</v>
      </c>
      <c r="H238" s="249" t="s">
        <v>59</v>
      </c>
      <c r="I238" s="249" t="s">
        <v>76</v>
      </c>
      <c r="J238" s="249" t="s">
        <v>249</v>
      </c>
      <c r="K238" s="250">
        <v>30</v>
      </c>
      <c r="L238" s="250">
        <v>60</v>
      </c>
      <c r="M238" s="250">
        <v>100</v>
      </c>
      <c r="N238" s="395">
        <f t="shared" si="11"/>
        <v>0</v>
      </c>
    </row>
    <row r="239" spans="1:14" s="65" customFormat="1" ht="15" customHeight="1">
      <c r="A239" s="229" t="s">
        <v>310</v>
      </c>
      <c r="B239" s="236" t="s">
        <v>53</v>
      </c>
      <c r="C239" s="356">
        <f t="shared" si="8"/>
        <v>224.402</v>
      </c>
      <c r="D239" s="373">
        <f t="shared" si="16"/>
        <v>84680</v>
      </c>
      <c r="E239" s="373">
        <f t="shared" si="17"/>
        <v>83840</v>
      </c>
      <c r="F239" s="374">
        <v>81400</v>
      </c>
      <c r="G239" s="387">
        <v>2.65</v>
      </c>
      <c r="H239" s="234" t="s">
        <v>59</v>
      </c>
      <c r="I239" s="234" t="s">
        <v>76</v>
      </c>
      <c r="J239" s="234" t="s">
        <v>249</v>
      </c>
      <c r="K239" s="235">
        <v>30</v>
      </c>
      <c r="L239" s="235">
        <v>60</v>
      </c>
      <c r="M239" s="235">
        <v>140</v>
      </c>
      <c r="N239" s="395">
        <f t="shared" si="11"/>
        <v>84680</v>
      </c>
    </row>
    <row r="240" spans="1:14" s="65" customFormat="1" ht="15" customHeight="1">
      <c r="A240" s="229" t="s">
        <v>311</v>
      </c>
      <c r="B240" s="236" t="s">
        <v>53</v>
      </c>
      <c r="C240" s="356">
        <f t="shared" si="8"/>
        <v>309.19590000000005</v>
      </c>
      <c r="D240" s="373">
        <f t="shared" si="16"/>
        <v>80730</v>
      </c>
      <c r="E240" s="373">
        <f t="shared" si="17"/>
        <v>79930</v>
      </c>
      <c r="F240" s="374">
        <v>77600</v>
      </c>
      <c r="G240" s="387">
        <v>3.83</v>
      </c>
      <c r="H240" s="234" t="s">
        <v>59</v>
      </c>
      <c r="I240" s="234" t="s">
        <v>76</v>
      </c>
      <c r="J240" s="234" t="s">
        <v>249</v>
      </c>
      <c r="K240" s="235">
        <v>30</v>
      </c>
      <c r="L240" s="235">
        <v>60</v>
      </c>
      <c r="M240" s="235">
        <v>150</v>
      </c>
      <c r="N240" s="395">
        <f t="shared" si="11"/>
        <v>80730</v>
      </c>
    </row>
    <row r="241" spans="1:14" s="65" customFormat="1" ht="15" customHeight="1">
      <c r="A241" s="229" t="s">
        <v>312</v>
      </c>
      <c r="B241" s="236" t="s">
        <v>53</v>
      </c>
      <c r="C241" s="356">
        <f t="shared" si="8"/>
        <v>246.3312</v>
      </c>
      <c r="D241" s="373">
        <f t="shared" si="16"/>
        <v>83220</v>
      </c>
      <c r="E241" s="373">
        <f t="shared" si="17"/>
        <v>82400</v>
      </c>
      <c r="F241" s="374">
        <v>80000</v>
      </c>
      <c r="G241" s="387">
        <v>2.96</v>
      </c>
      <c r="H241" s="238" t="s">
        <v>273</v>
      </c>
      <c r="I241" s="234" t="s">
        <v>76</v>
      </c>
      <c r="J241" s="234" t="s">
        <v>249</v>
      </c>
      <c r="K241" s="235">
        <v>30</v>
      </c>
      <c r="L241" s="235">
        <v>60</v>
      </c>
      <c r="M241" s="235">
        <v>160</v>
      </c>
      <c r="N241" s="395">
        <f t="shared" si="11"/>
        <v>83220</v>
      </c>
    </row>
    <row r="242" spans="1:14" s="65" customFormat="1" ht="15">
      <c r="A242" s="229" t="s">
        <v>313</v>
      </c>
      <c r="B242" s="236" t="s">
        <v>53</v>
      </c>
      <c r="C242" s="356">
        <f t="shared" si="8"/>
        <v>340.31759999999997</v>
      </c>
      <c r="D242" s="373">
        <f t="shared" si="16"/>
        <v>78960</v>
      </c>
      <c r="E242" s="373">
        <f t="shared" si="17"/>
        <v>78180</v>
      </c>
      <c r="F242" s="374">
        <v>75900</v>
      </c>
      <c r="G242" s="387">
        <v>4.31</v>
      </c>
      <c r="H242" s="238" t="s">
        <v>273</v>
      </c>
      <c r="I242" s="234" t="s">
        <v>76</v>
      </c>
      <c r="J242" s="234" t="s">
        <v>249</v>
      </c>
      <c r="K242" s="235">
        <v>40</v>
      </c>
      <c r="L242" s="235">
        <v>80</v>
      </c>
      <c r="M242" s="235"/>
      <c r="N242" s="395">
        <f t="shared" si="11"/>
        <v>78960</v>
      </c>
    </row>
    <row r="243" spans="1:14" s="65" customFormat="1" ht="15" customHeight="1">
      <c r="A243" s="229" t="s">
        <v>314</v>
      </c>
      <c r="B243" s="236" t="s">
        <v>53</v>
      </c>
      <c r="C243" s="356">
        <f t="shared" si="8"/>
        <v>451.1384</v>
      </c>
      <c r="D243" s="373">
        <f t="shared" si="16"/>
        <v>81140</v>
      </c>
      <c r="E243" s="373">
        <f t="shared" si="17"/>
        <v>80340</v>
      </c>
      <c r="F243" s="374">
        <v>78000</v>
      </c>
      <c r="G243" s="388">
        <v>5.56</v>
      </c>
      <c r="H243" s="238" t="s">
        <v>59</v>
      </c>
      <c r="I243" s="238" t="s">
        <v>76</v>
      </c>
      <c r="J243" s="238" t="s">
        <v>249</v>
      </c>
      <c r="K243" s="239">
        <v>40</v>
      </c>
      <c r="L243" s="239">
        <v>80</v>
      </c>
      <c r="M243" s="250"/>
      <c r="N243" s="395">
        <f t="shared" si="11"/>
        <v>81140</v>
      </c>
    </row>
    <row r="244" spans="1:14" s="65" customFormat="1" ht="15">
      <c r="A244" s="229" t="s">
        <v>315</v>
      </c>
      <c r="B244" s="236" t="s">
        <v>53</v>
      </c>
      <c r="C244" s="357">
        <f>(N244*G244)/1000</f>
        <v>0</v>
      </c>
      <c r="D244" s="375">
        <f t="shared" si="16"/>
        <v>0</v>
      </c>
      <c r="E244" s="375">
        <f t="shared" si="17"/>
        <v>0</v>
      </c>
      <c r="F244" s="376"/>
      <c r="G244" s="387">
        <v>3.25</v>
      </c>
      <c r="H244" s="249" t="s">
        <v>59</v>
      </c>
      <c r="I244" s="249" t="s">
        <v>76</v>
      </c>
      <c r="J244" s="249" t="s">
        <v>249</v>
      </c>
      <c r="K244" s="250">
        <v>44</v>
      </c>
      <c r="L244" s="250">
        <v>88</v>
      </c>
      <c r="M244" s="250"/>
      <c r="N244" s="395">
        <f t="shared" si="11"/>
        <v>0</v>
      </c>
    </row>
    <row r="245" spans="1:14" s="65" customFormat="1" ht="13.5" customHeight="1">
      <c r="A245" s="229" t="s">
        <v>316</v>
      </c>
      <c r="B245" s="236" t="s">
        <v>53</v>
      </c>
      <c r="C245" s="356">
        <f t="shared" si="8"/>
        <v>300.6625</v>
      </c>
      <c r="D245" s="373">
        <f t="shared" si="16"/>
        <v>83750</v>
      </c>
      <c r="E245" s="373">
        <f t="shared" si="17"/>
        <v>82920</v>
      </c>
      <c r="F245" s="374">
        <v>80500</v>
      </c>
      <c r="G245" s="387">
        <v>3.59</v>
      </c>
      <c r="H245" s="234" t="s">
        <v>317</v>
      </c>
      <c r="I245" s="234" t="s">
        <v>76</v>
      </c>
      <c r="J245" s="234" t="s">
        <v>249</v>
      </c>
      <c r="K245" s="235">
        <v>44</v>
      </c>
      <c r="L245" s="235">
        <v>88</v>
      </c>
      <c r="M245" s="235"/>
      <c r="N245" s="395">
        <f t="shared" si="11"/>
        <v>83750</v>
      </c>
    </row>
    <row r="246" spans="1:14" s="65" customFormat="1" ht="15">
      <c r="A246" s="229" t="s">
        <v>318</v>
      </c>
      <c r="B246" s="236" t="s">
        <v>53</v>
      </c>
      <c r="C246" s="357">
        <f>(N246*G246)/1000</f>
        <v>0</v>
      </c>
      <c r="D246" s="375">
        <f t="shared" si="16"/>
        <v>0</v>
      </c>
      <c r="E246" s="375">
        <f t="shared" si="17"/>
        <v>0</v>
      </c>
      <c r="F246" s="376"/>
      <c r="G246" s="387">
        <v>4.431</v>
      </c>
      <c r="H246" s="249" t="s">
        <v>59</v>
      </c>
      <c r="I246" s="249" t="s">
        <v>76</v>
      </c>
      <c r="J246" s="249" t="s">
        <v>249</v>
      </c>
      <c r="K246" s="250">
        <v>44</v>
      </c>
      <c r="L246" s="250">
        <v>88</v>
      </c>
      <c r="M246" s="250"/>
      <c r="N246" s="395">
        <f t="shared" si="11"/>
        <v>0</v>
      </c>
    </row>
    <row r="247" spans="1:14" s="65" customFormat="1" ht="15" customHeight="1">
      <c r="A247" s="229" t="s">
        <v>319</v>
      </c>
      <c r="B247" s="236" t="s">
        <v>53</v>
      </c>
      <c r="C247" s="356">
        <f t="shared" si="8"/>
        <v>423.8325</v>
      </c>
      <c r="D247" s="373">
        <f t="shared" si="16"/>
        <v>80730</v>
      </c>
      <c r="E247" s="373">
        <f t="shared" si="17"/>
        <v>79930</v>
      </c>
      <c r="F247" s="374">
        <v>77600</v>
      </c>
      <c r="G247" s="387">
        <v>5.25</v>
      </c>
      <c r="H247" s="234" t="s">
        <v>320</v>
      </c>
      <c r="I247" s="234" t="s">
        <v>76</v>
      </c>
      <c r="J247" s="234" t="s">
        <v>249</v>
      </c>
      <c r="K247" s="235">
        <v>44</v>
      </c>
      <c r="L247" s="235">
        <v>88</v>
      </c>
      <c r="M247" s="235"/>
      <c r="N247" s="395">
        <f t="shared" si="11"/>
        <v>80730</v>
      </c>
    </row>
    <row r="248" spans="1:14" s="65" customFormat="1" ht="15" customHeight="1">
      <c r="A248" s="229" t="s">
        <v>321</v>
      </c>
      <c r="B248" s="236" t="s">
        <v>53</v>
      </c>
      <c r="C248" s="356">
        <f t="shared" si="8"/>
        <v>550.5785999999999</v>
      </c>
      <c r="D248" s="373">
        <f t="shared" si="16"/>
        <v>80730</v>
      </c>
      <c r="E248" s="373">
        <f t="shared" si="17"/>
        <v>79930</v>
      </c>
      <c r="F248" s="374">
        <v>77600</v>
      </c>
      <c r="G248" s="388">
        <v>6.82</v>
      </c>
      <c r="H248" s="238" t="s">
        <v>59</v>
      </c>
      <c r="I248" s="238" t="s">
        <v>76</v>
      </c>
      <c r="J248" s="238" t="s">
        <v>249</v>
      </c>
      <c r="K248" s="239">
        <v>44</v>
      </c>
      <c r="L248" s="239">
        <v>88</v>
      </c>
      <c r="M248" s="250"/>
      <c r="N248" s="395">
        <f t="shared" si="11"/>
        <v>80730</v>
      </c>
    </row>
    <row r="249" spans="1:14" s="65" customFormat="1" ht="15" customHeight="1">
      <c r="A249" s="229" t="s">
        <v>322</v>
      </c>
      <c r="B249" s="236" t="s">
        <v>53</v>
      </c>
      <c r="C249" s="356">
        <f t="shared" si="8"/>
        <v>353.425</v>
      </c>
      <c r="D249" s="373">
        <f t="shared" si="16"/>
        <v>83750</v>
      </c>
      <c r="E249" s="373">
        <f t="shared" si="17"/>
        <v>82920</v>
      </c>
      <c r="F249" s="374">
        <v>80500</v>
      </c>
      <c r="G249" s="387">
        <v>4.22</v>
      </c>
      <c r="H249" s="238" t="s">
        <v>323</v>
      </c>
      <c r="I249" s="234" t="s">
        <v>76</v>
      </c>
      <c r="J249" s="234" t="s">
        <v>249</v>
      </c>
      <c r="K249" s="235">
        <v>44</v>
      </c>
      <c r="L249" s="235">
        <v>88</v>
      </c>
      <c r="M249" s="235"/>
      <c r="N249" s="395">
        <f t="shared" si="11"/>
        <v>83750</v>
      </c>
    </row>
    <row r="250" spans="1:14" s="65" customFormat="1" ht="15" customHeight="1">
      <c r="A250" s="229" t="s">
        <v>324</v>
      </c>
      <c r="B250" s="236" t="s">
        <v>53</v>
      </c>
      <c r="C250" s="356">
        <f t="shared" si="8"/>
        <v>500.9567</v>
      </c>
      <c r="D250" s="373">
        <f t="shared" si="16"/>
        <v>80930</v>
      </c>
      <c r="E250" s="373">
        <f t="shared" si="17"/>
        <v>80130</v>
      </c>
      <c r="F250" s="374">
        <v>77800</v>
      </c>
      <c r="G250" s="387">
        <v>6.19</v>
      </c>
      <c r="H250" s="234" t="s">
        <v>325</v>
      </c>
      <c r="I250" s="234" t="s">
        <v>76</v>
      </c>
      <c r="J250" s="234" t="s">
        <v>249</v>
      </c>
      <c r="K250" s="235">
        <v>44</v>
      </c>
      <c r="L250" s="235"/>
      <c r="M250" s="235"/>
      <c r="N250" s="395">
        <f t="shared" si="11"/>
        <v>80930</v>
      </c>
    </row>
    <row r="251" spans="1:14" s="73" customFormat="1" ht="15">
      <c r="A251" s="229" t="s">
        <v>326</v>
      </c>
      <c r="B251" s="236" t="s">
        <v>53</v>
      </c>
      <c r="C251" s="357">
        <f>(N251*G251)/1000</f>
        <v>0</v>
      </c>
      <c r="D251" s="375">
        <f t="shared" si="16"/>
        <v>0</v>
      </c>
      <c r="E251" s="375">
        <f t="shared" si="17"/>
        <v>0</v>
      </c>
      <c r="F251" s="376"/>
      <c r="G251" s="387">
        <v>8.292</v>
      </c>
      <c r="H251" s="249" t="s">
        <v>265</v>
      </c>
      <c r="I251" s="249" t="s">
        <v>76</v>
      </c>
      <c r="J251" s="249" t="s">
        <v>249</v>
      </c>
      <c r="K251" s="250">
        <v>44</v>
      </c>
      <c r="L251" s="250"/>
      <c r="M251" s="250"/>
      <c r="N251" s="395">
        <f t="shared" si="11"/>
        <v>0</v>
      </c>
    </row>
    <row r="252" spans="1:14" s="65" customFormat="1" ht="15" customHeight="1">
      <c r="A252" s="229" t="s">
        <v>327</v>
      </c>
      <c r="B252" s="236" t="s">
        <v>53</v>
      </c>
      <c r="C252" s="356">
        <f aca="true" t="shared" si="18" ref="C252:C281">(N252*G252)/1000</f>
        <v>541.4217000000001</v>
      </c>
      <c r="D252" s="373">
        <f t="shared" si="16"/>
        <v>80930</v>
      </c>
      <c r="E252" s="373">
        <f t="shared" si="17"/>
        <v>80130</v>
      </c>
      <c r="F252" s="374">
        <v>77800</v>
      </c>
      <c r="G252" s="387">
        <v>6.69</v>
      </c>
      <c r="H252" s="234" t="s">
        <v>282</v>
      </c>
      <c r="I252" s="234" t="s">
        <v>76</v>
      </c>
      <c r="J252" s="234" t="s">
        <v>249</v>
      </c>
      <c r="K252" s="235">
        <v>50</v>
      </c>
      <c r="L252" s="235"/>
      <c r="M252" s="235"/>
      <c r="N252" s="395">
        <f t="shared" si="11"/>
        <v>80930</v>
      </c>
    </row>
    <row r="253" spans="1:14" s="65" customFormat="1" ht="15" customHeight="1">
      <c r="A253" s="229" t="s">
        <v>328</v>
      </c>
      <c r="B253" s="236" t="s">
        <v>53</v>
      </c>
      <c r="C253" s="356">
        <f t="shared" si="18"/>
        <v>704.091</v>
      </c>
      <c r="D253" s="373">
        <f t="shared" si="16"/>
        <v>80930</v>
      </c>
      <c r="E253" s="373">
        <f t="shared" si="17"/>
        <v>80130</v>
      </c>
      <c r="F253" s="374">
        <v>77800</v>
      </c>
      <c r="G253" s="387">
        <v>8.7</v>
      </c>
      <c r="H253" s="234" t="s">
        <v>97</v>
      </c>
      <c r="I253" s="234" t="s">
        <v>76</v>
      </c>
      <c r="J253" s="234" t="s">
        <v>249</v>
      </c>
      <c r="K253" s="235">
        <v>50</v>
      </c>
      <c r="L253" s="235"/>
      <c r="M253" s="235"/>
      <c r="N253" s="395">
        <f aca="true" t="shared" si="19" ref="N253:N259">ROUND(D253*1,-1)</f>
        <v>80930</v>
      </c>
    </row>
    <row r="254" spans="1:14" s="65" customFormat="1" ht="15" customHeight="1">
      <c r="A254" s="229" t="s">
        <v>329</v>
      </c>
      <c r="B254" s="236" t="s">
        <v>53</v>
      </c>
      <c r="C254" s="357">
        <f t="shared" si="18"/>
        <v>0</v>
      </c>
      <c r="D254" s="375">
        <f t="shared" si="16"/>
        <v>0</v>
      </c>
      <c r="E254" s="375">
        <f t="shared" si="17"/>
        <v>0</v>
      </c>
      <c r="F254" s="376"/>
      <c r="G254" s="387">
        <v>9.33</v>
      </c>
      <c r="H254" s="249" t="s">
        <v>265</v>
      </c>
      <c r="I254" s="249" t="s">
        <v>76</v>
      </c>
      <c r="J254" s="249" t="s">
        <v>249</v>
      </c>
      <c r="K254" s="250">
        <v>52</v>
      </c>
      <c r="L254" s="250"/>
      <c r="M254" s="250"/>
      <c r="N254" s="395">
        <f t="shared" si="19"/>
        <v>0</v>
      </c>
    </row>
    <row r="255" spans="1:14" s="65" customFormat="1" ht="15" customHeight="1">
      <c r="A255" s="236" t="s">
        <v>330</v>
      </c>
      <c r="B255" s="236" t="s">
        <v>53</v>
      </c>
      <c r="C255" s="356">
        <f>(N255*G255)/1000</f>
        <v>704.3496</v>
      </c>
      <c r="D255" s="373">
        <f>ROUND(E255*1.01,-1)</f>
        <v>87280</v>
      </c>
      <c r="E255" s="373">
        <f>ROUND(F255*1.03,-1)</f>
        <v>86420</v>
      </c>
      <c r="F255" s="373">
        <v>83900</v>
      </c>
      <c r="G255" s="387">
        <v>8.07</v>
      </c>
      <c r="H255" s="234" t="s">
        <v>265</v>
      </c>
      <c r="I255" s="234" t="s">
        <v>76</v>
      </c>
      <c r="J255" s="234" t="s">
        <v>249</v>
      </c>
      <c r="K255" s="235">
        <v>52</v>
      </c>
      <c r="L255" s="235"/>
      <c r="M255" s="235"/>
      <c r="N255" s="395">
        <f t="shared" si="19"/>
        <v>87280</v>
      </c>
    </row>
    <row r="256" spans="1:14" s="65" customFormat="1" ht="15.75" customHeight="1">
      <c r="A256" s="236" t="s">
        <v>331</v>
      </c>
      <c r="B256" s="236" t="s">
        <v>53</v>
      </c>
      <c r="C256" s="357">
        <f t="shared" si="18"/>
        <v>0</v>
      </c>
      <c r="D256" s="375">
        <f t="shared" si="16"/>
        <v>0</v>
      </c>
      <c r="E256" s="375">
        <f t="shared" si="17"/>
        <v>0</v>
      </c>
      <c r="F256" s="376"/>
      <c r="G256" s="387">
        <v>10.59</v>
      </c>
      <c r="H256" s="249" t="s">
        <v>265</v>
      </c>
      <c r="I256" s="249" t="s">
        <v>76</v>
      </c>
      <c r="J256" s="249" t="s">
        <v>249</v>
      </c>
      <c r="K256" s="250">
        <v>52</v>
      </c>
      <c r="L256" s="250"/>
      <c r="M256" s="250"/>
      <c r="N256" s="395">
        <f t="shared" si="19"/>
        <v>0</v>
      </c>
    </row>
    <row r="257" spans="1:14" s="65" customFormat="1" ht="15.75" customHeight="1">
      <c r="A257" s="229" t="s">
        <v>332</v>
      </c>
      <c r="B257" s="236" t="s">
        <v>53</v>
      </c>
      <c r="C257" s="356">
        <f t="shared" si="18"/>
        <v>789.1597999999999</v>
      </c>
      <c r="D257" s="373">
        <f t="shared" si="16"/>
        <v>87490</v>
      </c>
      <c r="E257" s="373">
        <f t="shared" si="17"/>
        <v>86620</v>
      </c>
      <c r="F257" s="374">
        <v>84100</v>
      </c>
      <c r="G257" s="387">
        <v>9.02</v>
      </c>
      <c r="H257" s="234" t="s">
        <v>265</v>
      </c>
      <c r="I257" s="234" t="s">
        <v>76</v>
      </c>
      <c r="J257" s="234" t="s">
        <v>249</v>
      </c>
      <c r="K257" s="235">
        <v>60</v>
      </c>
      <c r="L257" s="250"/>
      <c r="M257" s="250"/>
      <c r="N257" s="395">
        <f t="shared" si="19"/>
        <v>87490</v>
      </c>
    </row>
    <row r="258" spans="1:14" s="65" customFormat="1" ht="15" customHeight="1">
      <c r="A258" s="229" t="s">
        <v>333</v>
      </c>
      <c r="B258" s="236" t="s">
        <v>53</v>
      </c>
      <c r="C258" s="356">
        <f t="shared" si="18"/>
        <v>1035.8816</v>
      </c>
      <c r="D258" s="373">
        <f t="shared" si="16"/>
        <v>87490</v>
      </c>
      <c r="E258" s="373">
        <f t="shared" si="17"/>
        <v>86620</v>
      </c>
      <c r="F258" s="374">
        <v>84100</v>
      </c>
      <c r="G258" s="387">
        <v>11.84</v>
      </c>
      <c r="H258" s="234" t="s">
        <v>265</v>
      </c>
      <c r="I258" s="234" t="s">
        <v>76</v>
      </c>
      <c r="J258" s="234" t="s">
        <v>249</v>
      </c>
      <c r="K258" s="235">
        <v>60</v>
      </c>
      <c r="L258" s="235"/>
      <c r="M258" s="235"/>
      <c r="N258" s="395">
        <f t="shared" si="19"/>
        <v>87490</v>
      </c>
    </row>
    <row r="259" spans="1:14" ht="15">
      <c r="A259" s="192" t="s">
        <v>334</v>
      </c>
      <c r="B259" s="236" t="s">
        <v>53</v>
      </c>
      <c r="C259" s="357">
        <f t="shared" si="18"/>
        <v>0</v>
      </c>
      <c r="D259" s="375">
        <f t="shared" si="16"/>
        <v>0</v>
      </c>
      <c r="E259" s="375">
        <f t="shared" si="17"/>
        <v>0</v>
      </c>
      <c r="F259" s="376"/>
      <c r="G259" s="386">
        <v>14.551</v>
      </c>
      <c r="H259" s="288" t="s">
        <v>265</v>
      </c>
      <c r="I259" s="288" t="s">
        <v>106</v>
      </c>
      <c r="J259" s="288" t="s">
        <v>249</v>
      </c>
      <c r="K259" s="250">
        <v>100</v>
      </c>
      <c r="L259" s="289"/>
      <c r="M259" s="289"/>
      <c r="N259" s="395">
        <f t="shared" si="19"/>
        <v>0</v>
      </c>
    </row>
    <row r="260" spans="1:14" s="65" customFormat="1" ht="18.75" customHeight="1">
      <c r="A260" s="290" t="s">
        <v>335</v>
      </c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22"/>
    </row>
    <row r="261" spans="1:14" s="65" customFormat="1" ht="15" customHeight="1">
      <c r="A261" s="192" t="s">
        <v>336</v>
      </c>
      <c r="B261" s="192" t="s">
        <v>53</v>
      </c>
      <c r="C261" s="356">
        <f t="shared" si="18"/>
        <v>62.9937</v>
      </c>
      <c r="D261" s="373">
        <f>ROUND(E261*1.02,-1)</f>
        <v>96140</v>
      </c>
      <c r="E261" s="373">
        <f>ROUND(F261*1.03,-1)</f>
        <v>94250</v>
      </c>
      <c r="F261" s="373">
        <v>91500</v>
      </c>
      <c r="G261" s="386">
        <v>0.63</v>
      </c>
      <c r="H261" s="195" t="s">
        <v>59</v>
      </c>
      <c r="I261" s="195" t="s">
        <v>337</v>
      </c>
      <c r="J261" s="195" t="s">
        <v>338</v>
      </c>
      <c r="K261" s="193">
        <v>10</v>
      </c>
      <c r="L261" s="193">
        <v>20</v>
      </c>
      <c r="M261" s="193"/>
      <c r="N261" s="385">
        <f aca="true" t="shared" si="20" ref="N261:N267">ROUND(D261*1.04,-1)</f>
        <v>99990</v>
      </c>
    </row>
    <row r="262" spans="1:14" s="65" customFormat="1" ht="15" customHeight="1">
      <c r="A262" s="192" t="s">
        <v>339</v>
      </c>
      <c r="B262" s="192" t="s">
        <v>53</v>
      </c>
      <c r="C262" s="356">
        <f aca="true" t="shared" si="21" ref="C262:C267">(N262*G262)/1000</f>
        <v>77.94919999999999</v>
      </c>
      <c r="D262" s="373">
        <f aca="true" t="shared" si="22" ref="D262:D273">ROUND(E262*1.02,-1)</f>
        <v>91400</v>
      </c>
      <c r="E262" s="373">
        <f aca="true" t="shared" si="23" ref="E262:E273">ROUND(F262*1.03,-1)</f>
        <v>89610</v>
      </c>
      <c r="F262" s="373">
        <v>87000</v>
      </c>
      <c r="G262" s="386">
        <v>0.82</v>
      </c>
      <c r="H262" s="195" t="s">
        <v>59</v>
      </c>
      <c r="I262" s="195" t="s">
        <v>337</v>
      </c>
      <c r="J262" s="195" t="s">
        <v>338</v>
      </c>
      <c r="K262" s="193">
        <v>10</v>
      </c>
      <c r="L262" s="193">
        <v>20</v>
      </c>
      <c r="M262" s="193"/>
      <c r="N262" s="385">
        <f t="shared" si="20"/>
        <v>95060</v>
      </c>
    </row>
    <row r="263" spans="1:14" s="65" customFormat="1" ht="15" customHeight="1">
      <c r="A263" s="192" t="s">
        <v>340</v>
      </c>
      <c r="B263" s="192" t="s">
        <v>53</v>
      </c>
      <c r="C263" s="356">
        <f t="shared" si="21"/>
        <v>94.0474</v>
      </c>
      <c r="D263" s="373">
        <f t="shared" si="22"/>
        <v>90880</v>
      </c>
      <c r="E263" s="373">
        <f t="shared" si="23"/>
        <v>89100</v>
      </c>
      <c r="F263" s="373">
        <v>86500</v>
      </c>
      <c r="G263" s="386">
        <v>0.995</v>
      </c>
      <c r="H263" s="195" t="s">
        <v>59</v>
      </c>
      <c r="I263" s="195" t="s">
        <v>337</v>
      </c>
      <c r="J263" s="195" t="s">
        <v>341</v>
      </c>
      <c r="K263" s="193">
        <v>10</v>
      </c>
      <c r="L263" s="193">
        <v>20</v>
      </c>
      <c r="M263" s="193"/>
      <c r="N263" s="385">
        <f t="shared" si="20"/>
        <v>94520</v>
      </c>
    </row>
    <row r="264" spans="1:14" s="65" customFormat="1" ht="15.75" customHeight="1">
      <c r="A264" s="192" t="s">
        <v>342</v>
      </c>
      <c r="B264" s="192" t="s">
        <v>53</v>
      </c>
      <c r="C264" s="356">
        <f t="shared" si="21"/>
        <v>117.7092</v>
      </c>
      <c r="D264" s="373">
        <f t="shared" si="22"/>
        <v>89830</v>
      </c>
      <c r="E264" s="373">
        <f t="shared" si="23"/>
        <v>88070</v>
      </c>
      <c r="F264" s="373">
        <v>85500</v>
      </c>
      <c r="G264" s="386">
        <v>1.26</v>
      </c>
      <c r="H264" s="195" t="s">
        <v>59</v>
      </c>
      <c r="I264" s="195" t="s">
        <v>337</v>
      </c>
      <c r="J264" s="195" t="s">
        <v>341</v>
      </c>
      <c r="K264" s="193">
        <v>12</v>
      </c>
      <c r="L264" s="193">
        <v>24</v>
      </c>
      <c r="M264" s="193"/>
      <c r="N264" s="385">
        <f t="shared" si="20"/>
        <v>93420</v>
      </c>
    </row>
    <row r="265" spans="1:14" s="65" customFormat="1" ht="15" customHeight="1">
      <c r="A265" s="192" t="s">
        <v>343</v>
      </c>
      <c r="B265" s="240" t="s">
        <v>53</v>
      </c>
      <c r="C265" s="356">
        <f t="shared" si="21"/>
        <v>157.31928000000002</v>
      </c>
      <c r="D265" s="373">
        <f t="shared" si="22"/>
        <v>89830</v>
      </c>
      <c r="E265" s="373">
        <f t="shared" si="23"/>
        <v>88070</v>
      </c>
      <c r="F265" s="373">
        <v>85500</v>
      </c>
      <c r="G265" s="389">
        <v>1.6840000000000002</v>
      </c>
      <c r="H265" s="243" t="s">
        <v>59</v>
      </c>
      <c r="I265" s="243" t="s">
        <v>337</v>
      </c>
      <c r="J265" s="243" t="s">
        <v>341</v>
      </c>
      <c r="K265" s="244">
        <v>12</v>
      </c>
      <c r="L265" s="244">
        <v>24</v>
      </c>
      <c r="M265" s="193"/>
      <c r="N265" s="385">
        <f t="shared" si="20"/>
        <v>93420</v>
      </c>
    </row>
    <row r="266" spans="1:14" s="65" customFormat="1" ht="15" customHeight="1">
      <c r="A266" s="192" t="s">
        <v>344</v>
      </c>
      <c r="B266" s="240" t="s">
        <v>53</v>
      </c>
      <c r="C266" s="356">
        <f t="shared" si="21"/>
        <v>183.1032</v>
      </c>
      <c r="D266" s="373">
        <f t="shared" si="22"/>
        <v>89830</v>
      </c>
      <c r="E266" s="373">
        <f t="shared" si="23"/>
        <v>88070</v>
      </c>
      <c r="F266" s="373">
        <v>85500</v>
      </c>
      <c r="G266" s="389">
        <v>1.96</v>
      </c>
      <c r="H266" s="243" t="s">
        <v>59</v>
      </c>
      <c r="I266" s="243" t="s">
        <v>337</v>
      </c>
      <c r="J266" s="243" t="s">
        <v>341</v>
      </c>
      <c r="K266" s="244">
        <v>20</v>
      </c>
      <c r="L266" s="244">
        <v>40</v>
      </c>
      <c r="M266" s="193"/>
      <c r="N266" s="385">
        <f t="shared" si="20"/>
        <v>93420</v>
      </c>
    </row>
    <row r="267" spans="1:14" s="65" customFormat="1" ht="15" customHeight="1">
      <c r="A267" s="240" t="s">
        <v>345</v>
      </c>
      <c r="B267" s="240" t="s">
        <v>53</v>
      </c>
      <c r="C267" s="357">
        <f t="shared" si="21"/>
        <v>0</v>
      </c>
      <c r="D267" s="375">
        <f t="shared" si="22"/>
        <v>0</v>
      </c>
      <c r="E267" s="375">
        <f t="shared" si="23"/>
        <v>0</v>
      </c>
      <c r="F267" s="373"/>
      <c r="G267" s="386">
        <v>2.51</v>
      </c>
      <c r="H267" s="291" t="s">
        <v>346</v>
      </c>
      <c r="I267" s="291" t="s">
        <v>337</v>
      </c>
      <c r="J267" s="291" t="s">
        <v>338</v>
      </c>
      <c r="K267" s="292">
        <v>20</v>
      </c>
      <c r="L267" s="292">
        <v>40</v>
      </c>
      <c r="M267" s="193"/>
      <c r="N267" s="385">
        <f t="shared" si="20"/>
        <v>0</v>
      </c>
    </row>
    <row r="268" spans="1:14" s="65" customFormat="1" ht="23.25" customHeight="1">
      <c r="A268" s="293" t="s">
        <v>347</v>
      </c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22"/>
    </row>
    <row r="269" spans="1:14" s="65" customFormat="1" ht="15" customHeight="1">
      <c r="A269" s="192" t="s">
        <v>348</v>
      </c>
      <c r="B269" s="192" t="s">
        <v>53</v>
      </c>
      <c r="C269" s="356">
        <f t="shared" si="18"/>
        <v>70.624</v>
      </c>
      <c r="D269" s="373">
        <f t="shared" si="22"/>
        <v>84880</v>
      </c>
      <c r="E269" s="373">
        <f t="shared" si="23"/>
        <v>83220</v>
      </c>
      <c r="F269" s="378">
        <v>80800</v>
      </c>
      <c r="G269" s="386">
        <v>0.8</v>
      </c>
      <c r="H269" s="195" t="s">
        <v>59</v>
      </c>
      <c r="I269" s="195" t="s">
        <v>337</v>
      </c>
      <c r="J269" s="195" t="s">
        <v>349</v>
      </c>
      <c r="K269" s="193">
        <v>6</v>
      </c>
      <c r="L269" s="193">
        <v>12</v>
      </c>
      <c r="M269" s="193"/>
      <c r="N269" s="385">
        <f>ROUND(D269*1.04,-1)</f>
        <v>88280</v>
      </c>
    </row>
    <row r="270" spans="1:14" s="65" customFormat="1" ht="15" customHeight="1">
      <c r="A270" s="192" t="s">
        <v>350</v>
      </c>
      <c r="B270" s="240" t="s">
        <v>53</v>
      </c>
      <c r="C270" s="356">
        <f>(N270*G270)/1000</f>
        <v>102.6364</v>
      </c>
      <c r="D270" s="373">
        <f t="shared" si="22"/>
        <v>83630</v>
      </c>
      <c r="E270" s="373">
        <f t="shared" si="23"/>
        <v>81990</v>
      </c>
      <c r="F270" s="379">
        <v>79600</v>
      </c>
      <c r="G270" s="389">
        <v>1.18</v>
      </c>
      <c r="H270" s="243" t="s">
        <v>351</v>
      </c>
      <c r="I270" s="243" t="s">
        <v>337</v>
      </c>
      <c r="J270" s="243" t="s">
        <v>349</v>
      </c>
      <c r="K270" s="244">
        <v>6</v>
      </c>
      <c r="L270" s="244">
        <v>12</v>
      </c>
      <c r="M270" s="296"/>
      <c r="N270" s="385">
        <f>ROUND(D270*1.04,-1)</f>
        <v>86980</v>
      </c>
    </row>
    <row r="271" spans="1:14" s="65" customFormat="1" ht="14.25" customHeight="1">
      <c r="A271" s="192" t="s">
        <v>352</v>
      </c>
      <c r="B271" s="192" t="s">
        <v>53</v>
      </c>
      <c r="C271" s="356">
        <f>(N271*G271)/1000</f>
        <v>133.94920000000002</v>
      </c>
      <c r="D271" s="373">
        <f t="shared" si="22"/>
        <v>83630</v>
      </c>
      <c r="E271" s="373">
        <f t="shared" si="23"/>
        <v>81990</v>
      </c>
      <c r="F271" s="379">
        <v>79600</v>
      </c>
      <c r="G271" s="386">
        <v>1.54</v>
      </c>
      <c r="H271" s="195" t="s">
        <v>353</v>
      </c>
      <c r="I271" s="195" t="s">
        <v>337</v>
      </c>
      <c r="J271" s="195" t="s">
        <v>349</v>
      </c>
      <c r="K271" s="193">
        <v>8</v>
      </c>
      <c r="L271" s="193">
        <v>16</v>
      </c>
      <c r="M271" s="193"/>
      <c r="N271" s="385">
        <f>ROUND(D271*1.04,-1)</f>
        <v>86980</v>
      </c>
    </row>
    <row r="272" spans="1:14" s="65" customFormat="1" ht="15" customHeight="1">
      <c r="A272" s="192" t="s">
        <v>354</v>
      </c>
      <c r="B272" s="192" t="s">
        <v>53</v>
      </c>
      <c r="C272" s="356">
        <f>(N272*G272)/1000</f>
        <v>174.82979999999998</v>
      </c>
      <c r="D272" s="373">
        <f t="shared" si="22"/>
        <v>83630</v>
      </c>
      <c r="E272" s="373">
        <f t="shared" si="23"/>
        <v>81990</v>
      </c>
      <c r="F272" s="379">
        <v>79600</v>
      </c>
      <c r="G272" s="386">
        <v>2.01</v>
      </c>
      <c r="H272" s="195" t="s">
        <v>59</v>
      </c>
      <c r="I272" s="195" t="s">
        <v>337</v>
      </c>
      <c r="J272" s="195" t="s">
        <v>349</v>
      </c>
      <c r="K272" s="193">
        <v>10</v>
      </c>
      <c r="L272" s="193">
        <v>20</v>
      </c>
      <c r="M272" s="193"/>
      <c r="N272" s="385">
        <f>ROUND(D272*1.04,-1)</f>
        <v>86980</v>
      </c>
    </row>
    <row r="273" spans="1:14" s="65" customFormat="1" ht="15" customHeight="1">
      <c r="A273" s="192" t="s">
        <v>355</v>
      </c>
      <c r="B273" s="240" t="s">
        <v>53</v>
      </c>
      <c r="C273" s="357">
        <f>(N273*G273)/1000</f>
        <v>0</v>
      </c>
      <c r="D273" s="375">
        <f t="shared" si="22"/>
        <v>0</v>
      </c>
      <c r="E273" s="375">
        <f t="shared" si="23"/>
        <v>0</v>
      </c>
      <c r="F273" s="379"/>
      <c r="G273" s="389">
        <v>3.14</v>
      </c>
      <c r="H273" s="399" t="s">
        <v>271</v>
      </c>
      <c r="I273" s="399" t="s">
        <v>337</v>
      </c>
      <c r="J273" s="399" t="s">
        <v>349</v>
      </c>
      <c r="K273" s="400">
        <v>10</v>
      </c>
      <c r="L273" s="400">
        <v>20</v>
      </c>
      <c r="M273" s="193"/>
      <c r="N273" s="385">
        <f>ROUND(D273*1.04,-1)</f>
        <v>0</v>
      </c>
    </row>
    <row r="274" spans="1:14" s="65" customFormat="1" ht="19.5" customHeight="1">
      <c r="A274" s="297" t="s">
        <v>356</v>
      </c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22"/>
    </row>
    <row r="275" spans="1:14" s="65" customFormat="1" ht="15.75" customHeight="1">
      <c r="A275" s="192" t="s">
        <v>357</v>
      </c>
      <c r="B275" s="192" t="s">
        <v>53</v>
      </c>
      <c r="C275" s="357">
        <f>(N275*G275)/1000</f>
        <v>10.5</v>
      </c>
      <c r="D275" s="375">
        <f aca="true" t="shared" si="24" ref="D275:D281">ROUND(E275+400,-1)</f>
        <v>400</v>
      </c>
      <c r="E275" s="375">
        <f aca="true" t="shared" si="25" ref="E275:E281">ROUND(F275*1.03,-1)</f>
        <v>0</v>
      </c>
      <c r="F275" s="376"/>
      <c r="G275" s="386">
        <v>25</v>
      </c>
      <c r="H275" s="288" t="s">
        <v>358</v>
      </c>
      <c r="I275" s="288" t="s">
        <v>359</v>
      </c>
      <c r="J275" s="288" t="s">
        <v>360</v>
      </c>
      <c r="K275" s="193"/>
      <c r="L275" s="193"/>
      <c r="M275" s="193"/>
      <c r="N275" s="385">
        <f aca="true" t="shared" si="26" ref="N275:N338">ROUND(D275*1.04,-1)</f>
        <v>420</v>
      </c>
    </row>
    <row r="276" spans="1:14" s="65" customFormat="1" ht="14.25" customHeight="1">
      <c r="A276" s="192" t="s">
        <v>361</v>
      </c>
      <c r="B276" s="192" t="s">
        <v>53</v>
      </c>
      <c r="C276" s="356">
        <f t="shared" si="18"/>
        <v>3127.8555</v>
      </c>
      <c r="D276" s="373">
        <f t="shared" si="24"/>
        <v>99280</v>
      </c>
      <c r="E276" s="373">
        <f t="shared" si="25"/>
        <v>98880</v>
      </c>
      <c r="F276" s="374">
        <v>96000</v>
      </c>
      <c r="G276" s="386">
        <v>30.294</v>
      </c>
      <c r="H276" s="195" t="s">
        <v>358</v>
      </c>
      <c r="I276" s="195" t="s">
        <v>359</v>
      </c>
      <c r="J276" s="195" t="s">
        <v>360</v>
      </c>
      <c r="K276" s="193"/>
      <c r="L276" s="193"/>
      <c r="M276" s="193"/>
      <c r="N276" s="385">
        <f t="shared" si="26"/>
        <v>103250</v>
      </c>
    </row>
    <row r="277" spans="1:14" s="65" customFormat="1" ht="14.25" customHeight="1">
      <c r="A277" s="192" t="s">
        <v>362</v>
      </c>
      <c r="B277" s="192" t="s">
        <v>53</v>
      </c>
      <c r="C277" s="357">
        <f t="shared" si="18"/>
        <v>14.545020000000001</v>
      </c>
      <c r="D277" s="375">
        <f t="shared" si="24"/>
        <v>400</v>
      </c>
      <c r="E277" s="375">
        <f t="shared" si="25"/>
        <v>0</v>
      </c>
      <c r="F277" s="376"/>
      <c r="G277" s="386">
        <v>34.631</v>
      </c>
      <c r="H277" s="399" t="s">
        <v>358</v>
      </c>
      <c r="I277" s="399" t="s">
        <v>359</v>
      </c>
      <c r="J277" s="399" t="s">
        <v>360</v>
      </c>
      <c r="K277" s="400"/>
      <c r="L277" s="400"/>
      <c r="M277" s="193"/>
      <c r="N277" s="385">
        <f t="shared" si="26"/>
        <v>420</v>
      </c>
    </row>
    <row r="278" spans="1:14" s="65" customFormat="1" ht="14.25" customHeight="1">
      <c r="A278" s="192" t="s">
        <v>363</v>
      </c>
      <c r="B278" s="192" t="s">
        <v>53</v>
      </c>
      <c r="C278" s="357">
        <f t="shared" si="18"/>
        <v>10.08</v>
      </c>
      <c r="D278" s="375">
        <f t="shared" si="24"/>
        <v>400</v>
      </c>
      <c r="E278" s="375">
        <f t="shared" si="25"/>
        <v>0</v>
      </c>
      <c r="F278" s="374"/>
      <c r="G278" s="386">
        <v>24</v>
      </c>
      <c r="H278" s="399" t="s">
        <v>364</v>
      </c>
      <c r="I278" s="399" t="s">
        <v>359</v>
      </c>
      <c r="J278" s="399" t="s">
        <v>360</v>
      </c>
      <c r="K278" s="400">
        <v>80</v>
      </c>
      <c r="L278" s="400">
        <v>80</v>
      </c>
      <c r="M278" s="193"/>
      <c r="N278" s="385">
        <f t="shared" si="26"/>
        <v>420</v>
      </c>
    </row>
    <row r="279" spans="1:14" s="65" customFormat="1" ht="15" customHeight="1">
      <c r="A279" s="192" t="s">
        <v>363</v>
      </c>
      <c r="B279" s="192" t="s">
        <v>53</v>
      </c>
      <c r="C279" s="356">
        <f t="shared" si="18"/>
        <v>3822.7390000000005</v>
      </c>
      <c r="D279" s="373">
        <f t="shared" si="24"/>
        <v>99180</v>
      </c>
      <c r="E279" s="373">
        <f t="shared" si="25"/>
        <v>98780</v>
      </c>
      <c r="F279" s="374">
        <v>95900</v>
      </c>
      <c r="G279" s="386">
        <v>37.06</v>
      </c>
      <c r="H279" s="195" t="s">
        <v>358</v>
      </c>
      <c r="I279" s="195" t="s">
        <v>359</v>
      </c>
      <c r="J279" s="195" t="s">
        <v>360</v>
      </c>
      <c r="K279" s="193">
        <v>80</v>
      </c>
      <c r="L279" s="193">
        <v>80</v>
      </c>
      <c r="M279" s="193"/>
      <c r="N279" s="385">
        <f t="shared" si="26"/>
        <v>103150</v>
      </c>
    </row>
    <row r="280" spans="1:14" s="65" customFormat="1" ht="15" customHeight="1">
      <c r="A280" s="192" t="s">
        <v>365</v>
      </c>
      <c r="B280" s="192" t="s">
        <v>53</v>
      </c>
      <c r="C280" s="356">
        <f t="shared" si="18"/>
        <v>3281.6985600000003</v>
      </c>
      <c r="D280" s="373">
        <f t="shared" si="24"/>
        <v>98770</v>
      </c>
      <c r="E280" s="373">
        <f t="shared" si="25"/>
        <v>98370</v>
      </c>
      <c r="F280" s="374">
        <v>95500</v>
      </c>
      <c r="G280" s="386">
        <v>31.948</v>
      </c>
      <c r="H280" s="195" t="s">
        <v>364</v>
      </c>
      <c r="I280" s="195" t="s">
        <v>359</v>
      </c>
      <c r="J280" s="195" t="s">
        <v>360</v>
      </c>
      <c r="K280" s="193">
        <v>80</v>
      </c>
      <c r="L280" s="193">
        <v>80</v>
      </c>
      <c r="M280" s="193"/>
      <c r="N280" s="385">
        <f t="shared" si="26"/>
        <v>102720</v>
      </c>
    </row>
    <row r="281" spans="1:14" s="65" customFormat="1" ht="15" customHeight="1">
      <c r="A281" s="192" t="s">
        <v>365</v>
      </c>
      <c r="B281" s="192" t="s">
        <v>53</v>
      </c>
      <c r="C281" s="356">
        <f t="shared" si="18"/>
        <v>5055.5</v>
      </c>
      <c r="D281" s="373">
        <f t="shared" si="24"/>
        <v>97220</v>
      </c>
      <c r="E281" s="373">
        <f t="shared" si="25"/>
        <v>96820</v>
      </c>
      <c r="F281" s="374">
        <v>94000</v>
      </c>
      <c r="G281" s="386">
        <v>50</v>
      </c>
      <c r="H281" s="195" t="s">
        <v>358</v>
      </c>
      <c r="I281" s="195" t="s">
        <v>359</v>
      </c>
      <c r="J281" s="195" t="s">
        <v>360</v>
      </c>
      <c r="K281" s="193">
        <v>80</v>
      </c>
      <c r="L281" s="193">
        <v>80</v>
      </c>
      <c r="M281" s="193"/>
      <c r="N281" s="385">
        <f t="shared" si="26"/>
        <v>101110</v>
      </c>
    </row>
    <row r="282" spans="1:14" s="65" customFormat="1" ht="19.5" customHeight="1">
      <c r="A282" s="297" t="s">
        <v>366</v>
      </c>
      <c r="B282" s="297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7"/>
      <c r="N282" s="222"/>
    </row>
    <row r="283" spans="1:14" s="65" customFormat="1" ht="14.25" customHeight="1">
      <c r="A283" s="192" t="s">
        <v>363</v>
      </c>
      <c r="B283" s="192" t="s">
        <v>53</v>
      </c>
      <c r="C283" s="357">
        <f aca="true" t="shared" si="27" ref="C283:C345">(N283*G283)/1000</f>
        <v>15.918</v>
      </c>
      <c r="D283" s="375">
        <f aca="true" t="shared" si="28" ref="D283:D290">ROUND(E283+400,-1)</f>
        <v>400</v>
      </c>
      <c r="E283" s="375">
        <f>ROUND(F283*1.03,-1)</f>
        <v>0</v>
      </c>
      <c r="F283" s="376"/>
      <c r="G283" s="386">
        <v>37.9</v>
      </c>
      <c r="H283" s="288" t="s">
        <v>358</v>
      </c>
      <c r="I283" s="288" t="s">
        <v>337</v>
      </c>
      <c r="J283" s="288" t="s">
        <v>360</v>
      </c>
      <c r="K283" s="296">
        <v>80</v>
      </c>
      <c r="L283" s="296">
        <v>80</v>
      </c>
      <c r="M283" s="193"/>
      <c r="N283" s="385">
        <f t="shared" si="26"/>
        <v>420</v>
      </c>
    </row>
    <row r="284" spans="1:14" s="65" customFormat="1" ht="14.25" customHeight="1">
      <c r="A284" s="192" t="s">
        <v>365</v>
      </c>
      <c r="B284" s="192" t="s">
        <v>53</v>
      </c>
      <c r="C284" s="356">
        <f t="shared" si="27"/>
        <v>2830.1</v>
      </c>
      <c r="D284" s="373">
        <f t="shared" si="28"/>
        <v>83730</v>
      </c>
      <c r="E284" s="373">
        <f aca="true" t="shared" si="29" ref="E284:E305">ROUND(F284*1.03,-1)</f>
        <v>83330</v>
      </c>
      <c r="F284" s="373">
        <v>80900</v>
      </c>
      <c r="G284" s="386">
        <v>32.5</v>
      </c>
      <c r="H284" s="195" t="s">
        <v>364</v>
      </c>
      <c r="I284" s="195" t="s">
        <v>337</v>
      </c>
      <c r="J284" s="195" t="s">
        <v>360</v>
      </c>
      <c r="K284" s="193">
        <v>80</v>
      </c>
      <c r="L284" s="193">
        <v>80</v>
      </c>
      <c r="M284" s="193"/>
      <c r="N284" s="385">
        <f t="shared" si="26"/>
        <v>87080</v>
      </c>
    </row>
    <row r="285" spans="1:14" s="65" customFormat="1" ht="15">
      <c r="A285" s="192" t="s">
        <v>365</v>
      </c>
      <c r="B285" s="192" t="s">
        <v>53</v>
      </c>
      <c r="C285" s="357">
        <f t="shared" si="27"/>
        <v>15.12</v>
      </c>
      <c r="D285" s="375">
        <f t="shared" si="28"/>
        <v>400</v>
      </c>
      <c r="E285" s="375">
        <f t="shared" si="29"/>
        <v>0</v>
      </c>
      <c r="F285" s="375"/>
      <c r="G285" s="389">
        <v>36</v>
      </c>
      <c r="H285" s="291" t="s">
        <v>367</v>
      </c>
      <c r="I285" s="291" t="s">
        <v>368</v>
      </c>
      <c r="J285" s="291" t="s">
        <v>360</v>
      </c>
      <c r="K285" s="292">
        <v>80</v>
      </c>
      <c r="L285" s="292">
        <v>80</v>
      </c>
      <c r="M285" s="292"/>
      <c r="N285" s="385">
        <f t="shared" si="26"/>
        <v>420</v>
      </c>
    </row>
    <row r="286" spans="1:14" s="65" customFormat="1" ht="15" customHeight="1">
      <c r="A286" s="229" t="s">
        <v>365</v>
      </c>
      <c r="B286" s="229" t="s">
        <v>53</v>
      </c>
      <c r="C286" s="356">
        <f t="shared" si="27"/>
        <v>4397.54</v>
      </c>
      <c r="D286" s="373">
        <f t="shared" si="28"/>
        <v>83730</v>
      </c>
      <c r="E286" s="373">
        <f t="shared" si="29"/>
        <v>83330</v>
      </c>
      <c r="F286" s="373">
        <v>80900</v>
      </c>
      <c r="G286" s="387">
        <v>50.5</v>
      </c>
      <c r="H286" s="234" t="s">
        <v>358</v>
      </c>
      <c r="I286" s="234" t="s">
        <v>337</v>
      </c>
      <c r="J286" s="234" t="s">
        <v>360</v>
      </c>
      <c r="K286" s="193">
        <v>80</v>
      </c>
      <c r="L286" s="193">
        <v>80</v>
      </c>
      <c r="M286" s="235"/>
      <c r="N286" s="385">
        <f t="shared" si="26"/>
        <v>87080</v>
      </c>
    </row>
    <row r="287" spans="1:14" s="65" customFormat="1" ht="15" customHeight="1">
      <c r="A287" s="192" t="s">
        <v>369</v>
      </c>
      <c r="B287" s="192" t="s">
        <v>53</v>
      </c>
      <c r="C287" s="356">
        <f t="shared" si="27"/>
        <v>5418.63</v>
      </c>
      <c r="D287" s="373">
        <f t="shared" si="28"/>
        <v>82700</v>
      </c>
      <c r="E287" s="373">
        <f t="shared" si="29"/>
        <v>82300</v>
      </c>
      <c r="F287" s="373">
        <v>79900</v>
      </c>
      <c r="G287" s="386">
        <v>63</v>
      </c>
      <c r="H287" s="195" t="s">
        <v>358</v>
      </c>
      <c r="I287" s="195" t="s">
        <v>337</v>
      </c>
      <c r="J287" s="195" t="s">
        <v>360</v>
      </c>
      <c r="K287" s="193">
        <v>80</v>
      </c>
      <c r="L287" s="193">
        <v>80</v>
      </c>
      <c r="M287" s="193"/>
      <c r="N287" s="385">
        <f t="shared" si="26"/>
        <v>86010</v>
      </c>
    </row>
    <row r="288" spans="1:14" s="65" customFormat="1" ht="15" customHeight="1">
      <c r="A288" s="192" t="s">
        <v>370</v>
      </c>
      <c r="B288" s="192" t="s">
        <v>53</v>
      </c>
      <c r="C288" s="357">
        <f>(N288*G288)/1000</f>
        <v>19.74</v>
      </c>
      <c r="D288" s="375">
        <f t="shared" si="28"/>
        <v>400</v>
      </c>
      <c r="E288" s="375">
        <f t="shared" si="29"/>
        <v>0</v>
      </c>
      <c r="F288" s="376"/>
      <c r="G288" s="386">
        <v>47</v>
      </c>
      <c r="H288" s="288" t="s">
        <v>364</v>
      </c>
      <c r="I288" s="288" t="s">
        <v>337</v>
      </c>
      <c r="J288" s="288" t="s">
        <v>360</v>
      </c>
      <c r="K288" s="296">
        <v>85</v>
      </c>
      <c r="L288" s="296">
        <v>85</v>
      </c>
      <c r="M288" s="193"/>
      <c r="N288" s="385">
        <f t="shared" si="26"/>
        <v>420</v>
      </c>
    </row>
    <row r="289" spans="1:14" s="65" customFormat="1" ht="15" customHeight="1">
      <c r="A289" s="192" t="s">
        <v>370</v>
      </c>
      <c r="B289" s="192" t="s">
        <v>53</v>
      </c>
      <c r="C289" s="356">
        <f t="shared" si="27"/>
        <v>6536.76</v>
      </c>
      <c r="D289" s="373">
        <f t="shared" si="28"/>
        <v>82700</v>
      </c>
      <c r="E289" s="373">
        <f t="shared" si="29"/>
        <v>82300</v>
      </c>
      <c r="F289" s="373">
        <v>79900</v>
      </c>
      <c r="G289" s="386">
        <v>76</v>
      </c>
      <c r="H289" s="195" t="s">
        <v>358</v>
      </c>
      <c r="I289" s="195" t="s">
        <v>337</v>
      </c>
      <c r="J289" s="195" t="s">
        <v>360</v>
      </c>
      <c r="K289" s="193">
        <v>85</v>
      </c>
      <c r="L289" s="193">
        <v>85</v>
      </c>
      <c r="M289" s="193"/>
      <c r="N289" s="385">
        <f t="shared" si="26"/>
        <v>86010</v>
      </c>
    </row>
    <row r="290" spans="1:14" s="65" customFormat="1" ht="15" customHeight="1">
      <c r="A290" s="192" t="s">
        <v>372</v>
      </c>
      <c r="B290" s="192" t="s">
        <v>53</v>
      </c>
      <c r="C290" s="194">
        <f>(N290*G290)/1000</f>
        <v>12127.41</v>
      </c>
      <c r="D290" s="373">
        <f t="shared" si="28"/>
        <v>82700</v>
      </c>
      <c r="E290" s="373">
        <f t="shared" si="29"/>
        <v>82300</v>
      </c>
      <c r="F290" s="373">
        <v>79900</v>
      </c>
      <c r="G290" s="386">
        <v>141</v>
      </c>
      <c r="H290" s="234" t="s">
        <v>756</v>
      </c>
      <c r="I290" s="195" t="s">
        <v>337</v>
      </c>
      <c r="J290" s="195" t="s">
        <v>360</v>
      </c>
      <c r="K290" s="193">
        <v>90</v>
      </c>
      <c r="L290" s="193">
        <v>90</v>
      </c>
      <c r="M290" s="193"/>
      <c r="N290" s="385">
        <f t="shared" si="26"/>
        <v>86010</v>
      </c>
    </row>
    <row r="291" spans="1:14" s="65" customFormat="1" ht="15.75" customHeight="1">
      <c r="A291" s="192" t="s">
        <v>372</v>
      </c>
      <c r="B291" s="192" t="s">
        <v>53</v>
      </c>
      <c r="C291" s="356">
        <f t="shared" si="27"/>
        <v>24512.85</v>
      </c>
      <c r="D291" s="373">
        <f aca="true" t="shared" si="30" ref="D291:D299">ROUND(E291+400,-1)</f>
        <v>82700</v>
      </c>
      <c r="E291" s="373">
        <f t="shared" si="29"/>
        <v>82300</v>
      </c>
      <c r="F291" s="373">
        <v>79900</v>
      </c>
      <c r="G291" s="386">
        <v>285</v>
      </c>
      <c r="H291" s="195" t="s">
        <v>371</v>
      </c>
      <c r="I291" s="195" t="s">
        <v>337</v>
      </c>
      <c r="J291" s="195" t="s">
        <v>373</v>
      </c>
      <c r="K291" s="193">
        <v>90</v>
      </c>
      <c r="L291" s="193">
        <v>90</v>
      </c>
      <c r="M291" s="193"/>
      <c r="N291" s="385">
        <f t="shared" si="26"/>
        <v>86010</v>
      </c>
    </row>
    <row r="292" spans="1:14" s="65" customFormat="1" ht="14.25" customHeight="1">
      <c r="A292" s="192" t="s">
        <v>374</v>
      </c>
      <c r="B292" s="192" t="s">
        <v>53</v>
      </c>
      <c r="C292" s="356">
        <f t="shared" si="27"/>
        <v>30552.06</v>
      </c>
      <c r="D292" s="373">
        <f t="shared" si="30"/>
        <v>82290</v>
      </c>
      <c r="E292" s="373">
        <f t="shared" si="29"/>
        <v>81890</v>
      </c>
      <c r="F292" s="373">
        <v>79500</v>
      </c>
      <c r="G292" s="386">
        <v>357</v>
      </c>
      <c r="H292" s="195" t="s">
        <v>371</v>
      </c>
      <c r="I292" s="195" t="s">
        <v>337</v>
      </c>
      <c r="J292" s="195" t="s">
        <v>373</v>
      </c>
      <c r="K292" s="193">
        <v>120</v>
      </c>
      <c r="L292" s="193"/>
      <c r="M292" s="193"/>
      <c r="N292" s="385">
        <f t="shared" si="26"/>
        <v>85580</v>
      </c>
    </row>
    <row r="293" spans="1:14" s="65" customFormat="1" ht="15" customHeight="1">
      <c r="A293" s="229" t="s">
        <v>375</v>
      </c>
      <c r="B293" s="229" t="s">
        <v>53</v>
      </c>
      <c r="C293" s="356">
        <f t="shared" si="27"/>
        <v>37312.88</v>
      </c>
      <c r="D293" s="373">
        <f t="shared" si="30"/>
        <v>82290</v>
      </c>
      <c r="E293" s="373">
        <f t="shared" si="29"/>
        <v>81890</v>
      </c>
      <c r="F293" s="373">
        <v>79500</v>
      </c>
      <c r="G293" s="387">
        <v>436</v>
      </c>
      <c r="H293" s="234" t="s">
        <v>371</v>
      </c>
      <c r="I293" s="234" t="s">
        <v>337</v>
      </c>
      <c r="J293" s="234" t="s">
        <v>373</v>
      </c>
      <c r="K293" s="193">
        <v>120</v>
      </c>
      <c r="L293" s="193"/>
      <c r="M293" s="235"/>
      <c r="N293" s="385">
        <f t="shared" si="26"/>
        <v>85580</v>
      </c>
    </row>
    <row r="294" spans="1:14" s="65" customFormat="1" ht="15" customHeight="1">
      <c r="A294" s="229" t="s">
        <v>375</v>
      </c>
      <c r="B294" s="229" t="s">
        <v>53</v>
      </c>
      <c r="C294" s="356">
        <f t="shared" si="27"/>
        <v>48352.7</v>
      </c>
      <c r="D294" s="373">
        <f t="shared" si="30"/>
        <v>82290</v>
      </c>
      <c r="E294" s="373">
        <f t="shared" si="29"/>
        <v>81890</v>
      </c>
      <c r="F294" s="373">
        <v>79500</v>
      </c>
      <c r="G294" s="387">
        <v>565</v>
      </c>
      <c r="H294" s="234" t="s">
        <v>376</v>
      </c>
      <c r="I294" s="234" t="s">
        <v>337</v>
      </c>
      <c r="J294" s="234" t="s">
        <v>373</v>
      </c>
      <c r="K294" s="193">
        <v>120</v>
      </c>
      <c r="L294" s="193"/>
      <c r="M294" s="235"/>
      <c r="N294" s="385">
        <f t="shared" si="26"/>
        <v>85580</v>
      </c>
    </row>
    <row r="295" spans="1:14" s="65" customFormat="1" ht="15" customHeight="1">
      <c r="A295" s="229" t="s">
        <v>377</v>
      </c>
      <c r="B295" s="229" t="s">
        <v>53</v>
      </c>
      <c r="C295" s="356">
        <f t="shared" si="27"/>
        <v>49037.34</v>
      </c>
      <c r="D295" s="373">
        <f t="shared" si="30"/>
        <v>82290</v>
      </c>
      <c r="E295" s="373">
        <f t="shared" si="29"/>
        <v>81890</v>
      </c>
      <c r="F295" s="373">
        <v>79500</v>
      </c>
      <c r="G295" s="387">
        <v>573</v>
      </c>
      <c r="H295" s="234" t="s">
        <v>371</v>
      </c>
      <c r="I295" s="234" t="s">
        <v>378</v>
      </c>
      <c r="J295" s="234" t="s">
        <v>373</v>
      </c>
      <c r="K295" s="235">
        <v>140</v>
      </c>
      <c r="L295" s="235"/>
      <c r="M295" s="235"/>
      <c r="N295" s="385">
        <f t="shared" si="26"/>
        <v>85580</v>
      </c>
    </row>
    <row r="296" spans="1:14" s="65" customFormat="1" ht="15" customHeight="1">
      <c r="A296" s="229" t="s">
        <v>377</v>
      </c>
      <c r="B296" s="229" t="s">
        <v>53</v>
      </c>
      <c r="C296" s="356">
        <f t="shared" si="27"/>
        <v>64527.32</v>
      </c>
      <c r="D296" s="373">
        <f t="shared" si="30"/>
        <v>82290</v>
      </c>
      <c r="E296" s="373">
        <f t="shared" si="29"/>
        <v>81890</v>
      </c>
      <c r="F296" s="373">
        <v>79500</v>
      </c>
      <c r="G296" s="387">
        <v>754</v>
      </c>
      <c r="H296" s="234" t="s">
        <v>376</v>
      </c>
      <c r="I296" s="234" t="s">
        <v>378</v>
      </c>
      <c r="J296" s="234" t="s">
        <v>373</v>
      </c>
      <c r="K296" s="235">
        <v>140</v>
      </c>
      <c r="L296" s="235"/>
      <c r="M296" s="250"/>
      <c r="N296" s="385">
        <f t="shared" si="26"/>
        <v>85580</v>
      </c>
    </row>
    <row r="297" spans="1:14" s="65" customFormat="1" ht="15" customHeight="1">
      <c r="A297" s="192" t="s">
        <v>379</v>
      </c>
      <c r="B297" s="236" t="s">
        <v>53</v>
      </c>
      <c r="C297" s="356">
        <f t="shared" si="27"/>
        <v>60378.4</v>
      </c>
      <c r="D297" s="373">
        <f t="shared" si="30"/>
        <v>81770</v>
      </c>
      <c r="E297" s="373">
        <f t="shared" si="29"/>
        <v>81370</v>
      </c>
      <c r="F297" s="373">
        <v>79000</v>
      </c>
      <c r="G297" s="388">
        <v>710</v>
      </c>
      <c r="H297" s="238" t="s">
        <v>371</v>
      </c>
      <c r="I297" s="238" t="s">
        <v>378</v>
      </c>
      <c r="J297" s="238" t="s">
        <v>373</v>
      </c>
      <c r="K297" s="239">
        <v>200</v>
      </c>
      <c r="L297" s="239"/>
      <c r="M297" s="250"/>
      <c r="N297" s="385">
        <f t="shared" si="26"/>
        <v>85040</v>
      </c>
    </row>
    <row r="298" spans="1:14" s="65" customFormat="1" ht="14.25" customHeight="1">
      <c r="A298" s="192" t="s">
        <v>379</v>
      </c>
      <c r="B298" s="192" t="s">
        <v>53</v>
      </c>
      <c r="C298" s="356">
        <f t="shared" si="27"/>
        <v>80107.68</v>
      </c>
      <c r="D298" s="373">
        <f t="shared" si="30"/>
        <v>81770</v>
      </c>
      <c r="E298" s="373">
        <f t="shared" si="29"/>
        <v>81370</v>
      </c>
      <c r="F298" s="373">
        <v>79000</v>
      </c>
      <c r="G298" s="386">
        <v>942</v>
      </c>
      <c r="H298" s="195" t="s">
        <v>376</v>
      </c>
      <c r="I298" s="195" t="s">
        <v>380</v>
      </c>
      <c r="J298" s="195" t="s">
        <v>373</v>
      </c>
      <c r="K298" s="239">
        <v>200</v>
      </c>
      <c r="L298" s="193"/>
      <c r="M298" s="193"/>
      <c r="N298" s="385">
        <f t="shared" si="26"/>
        <v>85040</v>
      </c>
    </row>
    <row r="299" spans="1:14" s="65" customFormat="1" ht="14.25" customHeight="1">
      <c r="A299" s="192" t="s">
        <v>381</v>
      </c>
      <c r="B299" s="192" t="s">
        <v>53</v>
      </c>
      <c r="C299" s="356">
        <f t="shared" si="27"/>
        <v>72936.48</v>
      </c>
      <c r="D299" s="373">
        <f t="shared" si="30"/>
        <v>82700</v>
      </c>
      <c r="E299" s="373">
        <f t="shared" si="29"/>
        <v>82300</v>
      </c>
      <c r="F299" s="373">
        <v>79900</v>
      </c>
      <c r="G299" s="386">
        <v>848</v>
      </c>
      <c r="H299" s="234" t="s">
        <v>371</v>
      </c>
      <c r="I299" s="195" t="s">
        <v>382</v>
      </c>
      <c r="J299" s="195" t="s">
        <v>383</v>
      </c>
      <c r="K299" s="239">
        <v>200</v>
      </c>
      <c r="L299" s="193"/>
      <c r="M299" s="193"/>
      <c r="N299" s="385">
        <f t="shared" si="26"/>
        <v>86010</v>
      </c>
    </row>
    <row r="300" spans="1:14" s="65" customFormat="1" ht="15" customHeight="1">
      <c r="A300" s="192" t="s">
        <v>381</v>
      </c>
      <c r="B300" s="192" t="s">
        <v>53</v>
      </c>
      <c r="C300" s="357">
        <f>(N300*G300)/1000</f>
        <v>474.6</v>
      </c>
      <c r="D300" s="375">
        <f aca="true" t="shared" si="31" ref="D300:D306">ROUND(E300+400,-1)</f>
        <v>400</v>
      </c>
      <c r="E300" s="375">
        <f t="shared" si="29"/>
        <v>0</v>
      </c>
      <c r="F300" s="376"/>
      <c r="G300" s="386">
        <v>1130</v>
      </c>
      <c r="H300" s="288" t="s">
        <v>376</v>
      </c>
      <c r="I300" s="288" t="s">
        <v>384</v>
      </c>
      <c r="J300" s="288" t="s">
        <v>383</v>
      </c>
      <c r="K300" s="250">
        <v>200</v>
      </c>
      <c r="L300" s="296"/>
      <c r="M300" s="296"/>
      <c r="N300" s="385">
        <f t="shared" si="26"/>
        <v>420</v>
      </c>
    </row>
    <row r="301" spans="1:14" s="65" customFormat="1" ht="15" customHeight="1">
      <c r="A301" s="240" t="s">
        <v>385</v>
      </c>
      <c r="B301" s="240" t="s">
        <v>53</v>
      </c>
      <c r="C301" s="356">
        <f t="shared" si="27"/>
        <v>84002.94</v>
      </c>
      <c r="D301" s="373">
        <f t="shared" si="31"/>
        <v>81260</v>
      </c>
      <c r="E301" s="373">
        <f t="shared" si="29"/>
        <v>80860</v>
      </c>
      <c r="F301" s="373">
        <v>78500</v>
      </c>
      <c r="G301" s="386">
        <v>994</v>
      </c>
      <c r="H301" s="238" t="s">
        <v>371</v>
      </c>
      <c r="I301" s="243" t="s">
        <v>382</v>
      </c>
      <c r="J301" s="243" t="s">
        <v>383</v>
      </c>
      <c r="K301" s="239">
        <v>200</v>
      </c>
      <c r="L301" s="244"/>
      <c r="M301" s="244"/>
      <c r="N301" s="385">
        <f t="shared" si="26"/>
        <v>84510</v>
      </c>
    </row>
    <row r="302" spans="1:14" s="65" customFormat="1" ht="14.25" customHeight="1">
      <c r="A302" s="192" t="s">
        <v>385</v>
      </c>
      <c r="B302" s="192" t="s">
        <v>53</v>
      </c>
      <c r="C302" s="357">
        <f>(N302*G302)/1000</f>
        <v>553.98</v>
      </c>
      <c r="D302" s="375">
        <f t="shared" si="31"/>
        <v>400</v>
      </c>
      <c r="E302" s="375">
        <f t="shared" si="29"/>
        <v>0</v>
      </c>
      <c r="F302" s="376"/>
      <c r="G302" s="386">
        <v>1319</v>
      </c>
      <c r="H302" s="288" t="s">
        <v>376</v>
      </c>
      <c r="I302" s="288" t="s">
        <v>378</v>
      </c>
      <c r="J302" s="288" t="s">
        <v>373</v>
      </c>
      <c r="K302" s="296">
        <v>250</v>
      </c>
      <c r="L302" s="244"/>
      <c r="M302" s="244"/>
      <c r="N302" s="385">
        <f t="shared" si="26"/>
        <v>420</v>
      </c>
    </row>
    <row r="303" spans="1:14" s="65" customFormat="1" ht="14.25" customHeight="1">
      <c r="A303" s="192" t="s">
        <v>386</v>
      </c>
      <c r="B303" s="192" t="s">
        <v>53</v>
      </c>
      <c r="C303" s="194">
        <f t="shared" si="27"/>
        <v>96087.87</v>
      </c>
      <c r="D303" s="373">
        <f t="shared" si="31"/>
        <v>81260</v>
      </c>
      <c r="E303" s="373">
        <f t="shared" si="29"/>
        <v>80860</v>
      </c>
      <c r="F303" s="373">
        <v>78500</v>
      </c>
      <c r="G303" s="386">
        <v>1137</v>
      </c>
      <c r="H303" s="195" t="s">
        <v>371</v>
      </c>
      <c r="I303" s="195" t="s">
        <v>378</v>
      </c>
      <c r="J303" s="195" t="s">
        <v>373</v>
      </c>
      <c r="K303" s="193">
        <v>250</v>
      </c>
      <c r="L303" s="193"/>
      <c r="M303" s="193"/>
      <c r="N303" s="385">
        <f t="shared" si="26"/>
        <v>84510</v>
      </c>
    </row>
    <row r="304" spans="1:14" s="65" customFormat="1" ht="15" customHeight="1">
      <c r="A304" s="192" t="s">
        <v>386</v>
      </c>
      <c r="B304" s="192" t="s">
        <v>53</v>
      </c>
      <c r="C304" s="357">
        <f>(N304*G304)/1000</f>
        <v>632.94</v>
      </c>
      <c r="D304" s="375">
        <f t="shared" si="31"/>
        <v>400</v>
      </c>
      <c r="E304" s="375">
        <f t="shared" si="29"/>
        <v>0</v>
      </c>
      <c r="F304" s="376"/>
      <c r="G304" s="386">
        <v>1507</v>
      </c>
      <c r="H304" s="288" t="s">
        <v>376</v>
      </c>
      <c r="I304" s="288" t="s">
        <v>378</v>
      </c>
      <c r="J304" s="288" t="s">
        <v>373</v>
      </c>
      <c r="K304" s="296">
        <v>250</v>
      </c>
      <c r="L304" s="193"/>
      <c r="M304" s="193"/>
      <c r="N304" s="385">
        <f t="shared" si="26"/>
        <v>420</v>
      </c>
    </row>
    <row r="305" spans="1:14" s="65" customFormat="1" ht="15" customHeight="1">
      <c r="A305" s="192" t="s">
        <v>387</v>
      </c>
      <c r="B305" s="192" t="s">
        <v>53</v>
      </c>
      <c r="C305" s="194">
        <f>(N305*G305)/1000</f>
        <v>129405.36</v>
      </c>
      <c r="D305" s="373">
        <f t="shared" si="31"/>
        <v>87130</v>
      </c>
      <c r="E305" s="373">
        <f t="shared" si="29"/>
        <v>86730</v>
      </c>
      <c r="F305" s="373">
        <v>84200</v>
      </c>
      <c r="G305" s="386">
        <v>1428</v>
      </c>
      <c r="H305" s="195" t="s">
        <v>371</v>
      </c>
      <c r="I305" s="195" t="s">
        <v>378</v>
      </c>
      <c r="J305" s="195" t="s">
        <v>373</v>
      </c>
      <c r="K305" s="193">
        <v>300</v>
      </c>
      <c r="L305" s="193"/>
      <c r="M305" s="193"/>
      <c r="N305" s="385">
        <f t="shared" si="26"/>
        <v>90620</v>
      </c>
    </row>
    <row r="306" spans="1:14" s="65" customFormat="1" ht="14.25" customHeight="1">
      <c r="A306" s="192" t="s">
        <v>387</v>
      </c>
      <c r="B306" s="192" t="s">
        <v>53</v>
      </c>
      <c r="C306" s="356">
        <f t="shared" si="27"/>
        <v>170728.08</v>
      </c>
      <c r="D306" s="373">
        <f t="shared" si="31"/>
        <v>87130</v>
      </c>
      <c r="E306" s="373">
        <f>ROUND(F306*1.03,-1)</f>
        <v>86730</v>
      </c>
      <c r="F306" s="373">
        <v>84200</v>
      </c>
      <c r="G306" s="386">
        <v>1884</v>
      </c>
      <c r="H306" s="195" t="s">
        <v>376</v>
      </c>
      <c r="I306" s="195" t="s">
        <v>378</v>
      </c>
      <c r="J306" s="195" t="s">
        <v>373</v>
      </c>
      <c r="K306" s="244">
        <v>300</v>
      </c>
      <c r="L306" s="193"/>
      <c r="M306" s="193"/>
      <c r="N306" s="385">
        <f t="shared" si="26"/>
        <v>90620</v>
      </c>
    </row>
    <row r="307" spans="1:14" s="65" customFormat="1" ht="20.25">
      <c r="A307" s="297" t="s">
        <v>388</v>
      </c>
      <c r="B307" s="297"/>
      <c r="C307" s="297"/>
      <c r="D307" s="297"/>
      <c r="E307" s="297"/>
      <c r="F307" s="297"/>
      <c r="G307" s="297"/>
      <c r="H307" s="297"/>
      <c r="I307" s="297"/>
      <c r="J307" s="297"/>
      <c r="K307" s="297"/>
      <c r="L307" s="297"/>
      <c r="M307" s="297"/>
      <c r="N307" s="222"/>
    </row>
    <row r="308" spans="1:14" s="65" customFormat="1" ht="15" customHeight="1">
      <c r="A308" s="192" t="s">
        <v>369</v>
      </c>
      <c r="B308" s="192" t="s">
        <v>53</v>
      </c>
      <c r="C308" s="357">
        <f t="shared" si="27"/>
        <v>0</v>
      </c>
      <c r="D308" s="375">
        <f aca="true" t="shared" si="32" ref="D308:D313">ROUND(E308*1.02,-1)</f>
        <v>0</v>
      </c>
      <c r="E308" s="375">
        <f aca="true" t="shared" si="33" ref="E308:E313">ROUND(F308*1.03,-1)</f>
        <v>0</v>
      </c>
      <c r="F308" s="376"/>
      <c r="G308" s="386">
        <v>62.5</v>
      </c>
      <c r="H308" s="288" t="s">
        <v>358</v>
      </c>
      <c r="I308" s="288" t="s">
        <v>337</v>
      </c>
      <c r="J308" s="288" t="s">
        <v>389</v>
      </c>
      <c r="K308" s="296">
        <v>120</v>
      </c>
      <c r="L308" s="296">
        <v>120</v>
      </c>
      <c r="M308" s="296"/>
      <c r="N308" s="385">
        <f t="shared" si="26"/>
        <v>0</v>
      </c>
    </row>
    <row r="309" spans="1:14" s="65" customFormat="1" ht="15" customHeight="1">
      <c r="A309" s="192" t="s">
        <v>370</v>
      </c>
      <c r="B309" s="192" t="s">
        <v>53</v>
      </c>
      <c r="C309" s="356">
        <f t="shared" si="27"/>
        <v>7415.32</v>
      </c>
      <c r="D309" s="373">
        <f t="shared" si="32"/>
        <v>93820</v>
      </c>
      <c r="E309" s="373">
        <f t="shared" si="33"/>
        <v>91980</v>
      </c>
      <c r="F309" s="374">
        <v>89300</v>
      </c>
      <c r="G309" s="389">
        <v>76</v>
      </c>
      <c r="H309" s="243" t="s">
        <v>358</v>
      </c>
      <c r="I309" s="243" t="s">
        <v>337</v>
      </c>
      <c r="J309" s="243" t="s">
        <v>389</v>
      </c>
      <c r="K309" s="244">
        <v>120</v>
      </c>
      <c r="L309" s="244">
        <v>120</v>
      </c>
      <c r="M309" s="193"/>
      <c r="N309" s="385">
        <f t="shared" si="26"/>
        <v>97570</v>
      </c>
    </row>
    <row r="310" spans="1:14" s="65" customFormat="1" ht="15" customHeight="1">
      <c r="A310" s="192" t="s">
        <v>370</v>
      </c>
      <c r="B310" s="192" t="s">
        <v>53</v>
      </c>
      <c r="C310" s="357">
        <f>(N310*G310)/1000</f>
        <v>0</v>
      </c>
      <c r="D310" s="375">
        <f t="shared" si="32"/>
        <v>0</v>
      </c>
      <c r="E310" s="375">
        <f t="shared" si="33"/>
        <v>0</v>
      </c>
      <c r="F310" s="376"/>
      <c r="G310" s="386">
        <v>216</v>
      </c>
      <c r="H310" s="288" t="s">
        <v>371</v>
      </c>
      <c r="I310" s="288" t="s">
        <v>337</v>
      </c>
      <c r="J310" s="288" t="s">
        <v>389</v>
      </c>
      <c r="K310" s="296">
        <v>120</v>
      </c>
      <c r="L310" s="296">
        <v>120</v>
      </c>
      <c r="M310" s="193"/>
      <c r="N310" s="385">
        <f t="shared" si="26"/>
        <v>0</v>
      </c>
    </row>
    <row r="311" spans="1:14" s="65" customFormat="1" ht="15" customHeight="1">
      <c r="A311" s="192" t="s">
        <v>372</v>
      </c>
      <c r="B311" s="192" t="s">
        <v>53</v>
      </c>
      <c r="C311" s="356">
        <f>(N311*G311)/1000</f>
        <v>9091.46</v>
      </c>
      <c r="D311" s="373">
        <f t="shared" si="32"/>
        <v>89200</v>
      </c>
      <c r="E311" s="373">
        <f t="shared" si="33"/>
        <v>87450</v>
      </c>
      <c r="F311" s="374">
        <v>84900</v>
      </c>
      <c r="G311" s="386">
        <v>98</v>
      </c>
      <c r="H311" s="195" t="s">
        <v>358</v>
      </c>
      <c r="I311" s="195" t="s">
        <v>337</v>
      </c>
      <c r="J311" s="195" t="s">
        <v>389</v>
      </c>
      <c r="K311" s="193">
        <v>120</v>
      </c>
      <c r="L311" s="193">
        <v>120</v>
      </c>
      <c r="M311" s="193"/>
      <c r="N311" s="385">
        <f t="shared" si="26"/>
        <v>92770</v>
      </c>
    </row>
    <row r="312" spans="1:14" s="65" customFormat="1" ht="15" customHeight="1">
      <c r="A312" s="192" t="s">
        <v>372</v>
      </c>
      <c r="B312" s="192" t="s">
        <v>53</v>
      </c>
      <c r="C312" s="356">
        <f>(N312*G312)/1000</f>
        <v>22264.8</v>
      </c>
      <c r="D312" s="373">
        <f t="shared" si="32"/>
        <v>89200</v>
      </c>
      <c r="E312" s="373">
        <f t="shared" si="33"/>
        <v>87450</v>
      </c>
      <c r="F312" s="374">
        <v>84900</v>
      </c>
      <c r="G312" s="386">
        <v>240</v>
      </c>
      <c r="H312" s="195" t="s">
        <v>390</v>
      </c>
      <c r="I312" s="195" t="s">
        <v>337</v>
      </c>
      <c r="J312" s="195" t="s">
        <v>389</v>
      </c>
      <c r="K312" s="193">
        <v>120</v>
      </c>
      <c r="L312" s="193">
        <v>120</v>
      </c>
      <c r="M312" s="193"/>
      <c r="N312" s="385">
        <f t="shared" si="26"/>
        <v>92770</v>
      </c>
    </row>
    <row r="313" spans="1:14" s="65" customFormat="1" ht="15">
      <c r="A313" s="192" t="s">
        <v>372</v>
      </c>
      <c r="B313" s="192" t="s">
        <v>53</v>
      </c>
      <c r="C313" s="356">
        <f>(N313*G313)/1000</f>
        <v>26439.45</v>
      </c>
      <c r="D313" s="373">
        <f t="shared" si="32"/>
        <v>89200</v>
      </c>
      <c r="E313" s="373">
        <f t="shared" si="33"/>
        <v>87450</v>
      </c>
      <c r="F313" s="374">
        <v>84900</v>
      </c>
      <c r="G313" s="389">
        <v>285</v>
      </c>
      <c r="H313" s="243" t="s">
        <v>371</v>
      </c>
      <c r="I313" s="243" t="s">
        <v>337</v>
      </c>
      <c r="J313" s="243" t="s">
        <v>389</v>
      </c>
      <c r="K313" s="244">
        <v>120</v>
      </c>
      <c r="L313" s="244">
        <v>120</v>
      </c>
      <c r="M313" s="296"/>
      <c r="N313" s="385">
        <f t="shared" si="26"/>
        <v>92770</v>
      </c>
    </row>
    <row r="314" spans="1:14" s="65" customFormat="1" ht="15">
      <c r="A314" s="192" t="s">
        <v>374</v>
      </c>
      <c r="B314" s="240" t="s">
        <v>53</v>
      </c>
      <c r="C314" s="357">
        <f>(N314*G314)/1000</f>
        <v>0</v>
      </c>
      <c r="D314" s="375">
        <f>ROUND(E314*1.02,-1)</f>
        <v>0</v>
      </c>
      <c r="E314" s="375">
        <f>ROUND(F314*1.03,-1)</f>
        <v>0</v>
      </c>
      <c r="F314" s="376"/>
      <c r="G314" s="386">
        <v>353</v>
      </c>
      <c r="H314" s="288" t="s">
        <v>371</v>
      </c>
      <c r="I314" s="288" t="s">
        <v>337</v>
      </c>
      <c r="J314" s="288" t="s">
        <v>389</v>
      </c>
      <c r="K314" s="296">
        <v>120</v>
      </c>
      <c r="L314" s="296">
        <v>120</v>
      </c>
      <c r="M314" s="296"/>
      <c r="N314" s="385">
        <f t="shared" si="26"/>
        <v>0</v>
      </c>
    </row>
    <row r="315" spans="1:14" s="65" customFormat="1" ht="20.25" customHeight="1">
      <c r="A315" s="297" t="s">
        <v>391</v>
      </c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  <c r="N315" s="222"/>
    </row>
    <row r="316" spans="1:14" s="65" customFormat="1" ht="15" customHeight="1">
      <c r="A316" s="192" t="s">
        <v>392</v>
      </c>
      <c r="B316" s="240" t="s">
        <v>53</v>
      </c>
      <c r="C316" s="227">
        <f t="shared" si="27"/>
        <v>4029.6</v>
      </c>
      <c r="D316" s="373">
        <f aca="true" t="shared" si="34" ref="D316:D321">ROUND(E316*1.02,-1)</f>
        <v>96870</v>
      </c>
      <c r="E316" s="373">
        <f aca="true" t="shared" si="35" ref="E316:E321">ROUND(F316*1.03,-1)</f>
        <v>94970</v>
      </c>
      <c r="F316" s="373">
        <v>92200</v>
      </c>
      <c r="G316" s="386">
        <v>40</v>
      </c>
      <c r="H316" s="195" t="s">
        <v>763</v>
      </c>
      <c r="I316" s="234"/>
      <c r="J316" s="234"/>
      <c r="K316" s="235"/>
      <c r="L316" s="235"/>
      <c r="M316" s="235"/>
      <c r="N316" s="385">
        <f t="shared" si="26"/>
        <v>100740</v>
      </c>
    </row>
    <row r="317" spans="1:14" s="65" customFormat="1" ht="15" customHeight="1">
      <c r="A317" s="240" t="s">
        <v>392</v>
      </c>
      <c r="B317" s="240" t="s">
        <v>53</v>
      </c>
      <c r="C317" s="194">
        <f t="shared" si="27"/>
        <v>5570.922</v>
      </c>
      <c r="D317" s="373">
        <f t="shared" si="34"/>
        <v>96870</v>
      </c>
      <c r="E317" s="373">
        <f t="shared" si="35"/>
        <v>94970</v>
      </c>
      <c r="F317" s="373">
        <v>92200</v>
      </c>
      <c r="G317" s="389">
        <v>55.3</v>
      </c>
      <c r="H317" s="234" t="s">
        <v>766</v>
      </c>
      <c r="I317" s="288"/>
      <c r="J317" s="288"/>
      <c r="K317" s="296"/>
      <c r="L317" s="244"/>
      <c r="M317" s="244"/>
      <c r="N317" s="385">
        <f t="shared" si="26"/>
        <v>100740</v>
      </c>
    </row>
    <row r="318" spans="1:14" s="65" customFormat="1" ht="15" customHeight="1">
      <c r="A318" s="240" t="s">
        <v>392</v>
      </c>
      <c r="B318" s="240" t="s">
        <v>53</v>
      </c>
      <c r="C318" s="194">
        <f>(N318*G318)/1000</f>
        <v>4029.6</v>
      </c>
      <c r="D318" s="373">
        <f t="shared" si="34"/>
        <v>96870</v>
      </c>
      <c r="E318" s="373">
        <f t="shared" si="35"/>
        <v>94970</v>
      </c>
      <c r="F318" s="373">
        <v>92200</v>
      </c>
      <c r="G318" s="386">
        <v>40</v>
      </c>
      <c r="H318" s="195" t="s">
        <v>767</v>
      </c>
      <c r="I318" s="195"/>
      <c r="J318" s="195"/>
      <c r="K318" s="193"/>
      <c r="L318" s="193"/>
      <c r="M318" s="193"/>
      <c r="N318" s="385">
        <f t="shared" si="26"/>
        <v>100740</v>
      </c>
    </row>
    <row r="319" spans="1:14" s="65" customFormat="1" ht="15" customHeight="1">
      <c r="A319" s="240" t="s">
        <v>392</v>
      </c>
      <c r="B319" s="240" t="s">
        <v>53</v>
      </c>
      <c r="C319" s="407">
        <f>(N319*G319)/1000</f>
        <v>0</v>
      </c>
      <c r="D319" s="408">
        <f t="shared" si="34"/>
        <v>0</v>
      </c>
      <c r="E319" s="408">
        <f t="shared" si="35"/>
        <v>0</v>
      </c>
      <c r="F319" s="408"/>
      <c r="G319" s="386">
        <v>40</v>
      </c>
      <c r="H319" s="409" t="s">
        <v>763</v>
      </c>
      <c r="I319" s="195"/>
      <c r="J319" s="195"/>
      <c r="K319" s="193"/>
      <c r="L319" s="193"/>
      <c r="M319" s="193"/>
      <c r="N319" s="385">
        <f t="shared" si="26"/>
        <v>0</v>
      </c>
    </row>
    <row r="320" spans="1:14" s="65" customFormat="1" ht="15" customHeight="1">
      <c r="A320" s="240" t="s">
        <v>395</v>
      </c>
      <c r="B320" s="240" t="s">
        <v>53</v>
      </c>
      <c r="C320" s="194">
        <f>(N320*G320)/1000</f>
        <v>3928.86</v>
      </c>
      <c r="D320" s="373">
        <f>ROUND(E320*1.02,-1)</f>
        <v>96870</v>
      </c>
      <c r="E320" s="373">
        <f>ROUND(F320*1.03,-1)</f>
        <v>94970</v>
      </c>
      <c r="F320" s="373">
        <v>92200</v>
      </c>
      <c r="G320" s="386">
        <v>39</v>
      </c>
      <c r="H320" s="195" t="s">
        <v>364</v>
      </c>
      <c r="I320" s="195"/>
      <c r="J320" s="195"/>
      <c r="K320" s="193"/>
      <c r="L320" s="193"/>
      <c r="M320" s="193"/>
      <c r="N320" s="385">
        <f>ROUND(D320*1.04,-1)</f>
        <v>100740</v>
      </c>
    </row>
    <row r="321" spans="1:14" s="65" customFormat="1" ht="15.75" customHeight="1">
      <c r="A321" s="240" t="s">
        <v>395</v>
      </c>
      <c r="B321" s="240" t="s">
        <v>53</v>
      </c>
      <c r="C321" s="194">
        <f>(N321*G321)/1000</f>
        <v>3878.49</v>
      </c>
      <c r="D321" s="373">
        <f t="shared" si="34"/>
        <v>96870</v>
      </c>
      <c r="E321" s="373">
        <f t="shared" si="35"/>
        <v>94970</v>
      </c>
      <c r="F321" s="373">
        <v>92200</v>
      </c>
      <c r="G321" s="386">
        <v>38.5</v>
      </c>
      <c r="H321" s="195" t="s">
        <v>765</v>
      </c>
      <c r="I321" s="195"/>
      <c r="J321" s="195"/>
      <c r="K321" s="193"/>
      <c r="L321" s="193"/>
      <c r="M321" s="193"/>
      <c r="N321" s="385">
        <f t="shared" si="26"/>
        <v>100740</v>
      </c>
    </row>
    <row r="322" spans="1:14" s="65" customFormat="1" ht="18.75" customHeight="1">
      <c r="A322" s="297" t="s">
        <v>397</v>
      </c>
      <c r="B322" s="297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  <c r="N322" s="222"/>
    </row>
    <row r="323" spans="1:14" s="65" customFormat="1" ht="15" customHeight="1">
      <c r="A323" s="192" t="s">
        <v>398</v>
      </c>
      <c r="B323" s="240" t="s">
        <v>53</v>
      </c>
      <c r="C323" s="357">
        <f>(N323*G323)/1000</f>
        <v>0</v>
      </c>
      <c r="D323" s="375">
        <f aca="true" t="shared" si="36" ref="D323:D347">ROUND(E323*1.02,-1)</f>
        <v>0</v>
      </c>
      <c r="E323" s="375">
        <f>ROUND(F323*1.03,-1)</f>
        <v>0</v>
      </c>
      <c r="F323" s="380"/>
      <c r="G323" s="386">
        <v>0.95</v>
      </c>
      <c r="H323" s="288" t="s">
        <v>59</v>
      </c>
      <c r="I323" s="288" t="s">
        <v>399</v>
      </c>
      <c r="J323" s="288" t="s">
        <v>400</v>
      </c>
      <c r="K323" s="296">
        <v>9</v>
      </c>
      <c r="L323" s="296">
        <v>10</v>
      </c>
      <c r="M323" s="193"/>
      <c r="N323" s="385">
        <f t="shared" si="26"/>
        <v>0</v>
      </c>
    </row>
    <row r="324" spans="1:14" s="65" customFormat="1" ht="15" customHeight="1">
      <c r="A324" s="229" t="s">
        <v>401</v>
      </c>
      <c r="B324" s="240" t="s">
        <v>53</v>
      </c>
      <c r="C324" s="356">
        <f t="shared" si="27"/>
        <v>112.752</v>
      </c>
      <c r="D324" s="373">
        <f t="shared" si="36"/>
        <v>90350</v>
      </c>
      <c r="E324" s="373">
        <f aca="true" t="shared" si="37" ref="E324:E337">ROUND(F324*1.03,-1)</f>
        <v>88580</v>
      </c>
      <c r="F324" s="381">
        <v>86000</v>
      </c>
      <c r="G324" s="388">
        <v>1.2</v>
      </c>
      <c r="H324" s="251" t="s">
        <v>271</v>
      </c>
      <c r="I324" s="238" t="s">
        <v>399</v>
      </c>
      <c r="J324" s="238" t="s">
        <v>400</v>
      </c>
      <c r="K324" s="244">
        <v>10</v>
      </c>
      <c r="L324" s="244">
        <v>20</v>
      </c>
      <c r="M324" s="235"/>
      <c r="N324" s="385">
        <f t="shared" si="26"/>
        <v>93960</v>
      </c>
    </row>
    <row r="325" spans="1:14" s="65" customFormat="1" ht="15" customHeight="1">
      <c r="A325" s="192" t="s">
        <v>402</v>
      </c>
      <c r="B325" s="240" t="s">
        <v>53</v>
      </c>
      <c r="C325" s="357">
        <f>(N325*G325)/1000</f>
        <v>0</v>
      </c>
      <c r="D325" s="375">
        <f t="shared" si="36"/>
        <v>0</v>
      </c>
      <c r="E325" s="375">
        <f>ROUND(F325*1.03,-1)</f>
        <v>0</v>
      </c>
      <c r="F325" s="380"/>
      <c r="G325" s="386">
        <v>1.46</v>
      </c>
      <c r="H325" s="288" t="s">
        <v>59</v>
      </c>
      <c r="I325" s="288" t="s">
        <v>399</v>
      </c>
      <c r="J325" s="288" t="s">
        <v>400</v>
      </c>
      <c r="K325" s="296">
        <v>10</v>
      </c>
      <c r="L325" s="296">
        <v>20</v>
      </c>
      <c r="M325" s="296"/>
      <c r="N325" s="385">
        <f t="shared" si="26"/>
        <v>0</v>
      </c>
    </row>
    <row r="326" spans="1:14" s="65" customFormat="1" ht="12.75" customHeight="1">
      <c r="A326" s="192" t="s">
        <v>403</v>
      </c>
      <c r="B326" s="240" t="s">
        <v>53</v>
      </c>
      <c r="C326" s="356">
        <f t="shared" si="27"/>
        <v>149.472</v>
      </c>
      <c r="D326" s="373">
        <f t="shared" si="36"/>
        <v>89830</v>
      </c>
      <c r="E326" s="373">
        <f t="shared" si="37"/>
        <v>88070</v>
      </c>
      <c r="F326" s="381">
        <v>85500</v>
      </c>
      <c r="G326" s="389">
        <v>1.6</v>
      </c>
      <c r="H326" s="243" t="s">
        <v>59</v>
      </c>
      <c r="I326" s="243" t="s">
        <v>399</v>
      </c>
      <c r="J326" s="243" t="s">
        <v>404</v>
      </c>
      <c r="K326" s="244">
        <v>10</v>
      </c>
      <c r="L326" s="244">
        <v>20</v>
      </c>
      <c r="M326" s="296"/>
      <c r="N326" s="385">
        <f t="shared" si="26"/>
        <v>93420</v>
      </c>
    </row>
    <row r="327" spans="1:14" s="65" customFormat="1" ht="12.75" customHeight="1">
      <c r="A327" s="192" t="s">
        <v>405</v>
      </c>
      <c r="B327" s="240" t="s">
        <v>53</v>
      </c>
      <c r="C327" s="357">
        <f>(N327*G327)/1000</f>
        <v>0</v>
      </c>
      <c r="D327" s="375">
        <f t="shared" si="36"/>
        <v>0</v>
      </c>
      <c r="E327" s="375">
        <f>ROUND(F327*1.03,-1)</f>
        <v>0</v>
      </c>
      <c r="F327" s="380"/>
      <c r="G327" s="386">
        <v>1.91</v>
      </c>
      <c r="H327" s="288" t="s">
        <v>59</v>
      </c>
      <c r="I327" s="288" t="s">
        <v>399</v>
      </c>
      <c r="J327" s="288" t="s">
        <v>400</v>
      </c>
      <c r="K327" s="296">
        <v>10</v>
      </c>
      <c r="L327" s="296">
        <v>20</v>
      </c>
      <c r="M327" s="296"/>
      <c r="N327" s="385">
        <f t="shared" si="26"/>
        <v>0</v>
      </c>
    </row>
    <row r="328" spans="1:14" s="65" customFormat="1" ht="12.75" customHeight="1">
      <c r="A328" s="192" t="s">
        <v>406</v>
      </c>
      <c r="B328" s="240" t="s">
        <v>53</v>
      </c>
      <c r="C328" s="356">
        <f t="shared" si="27"/>
        <v>152.55486000000002</v>
      </c>
      <c r="D328" s="373">
        <f t="shared" si="36"/>
        <v>89830</v>
      </c>
      <c r="E328" s="373">
        <f t="shared" si="37"/>
        <v>88070</v>
      </c>
      <c r="F328" s="381">
        <v>85500</v>
      </c>
      <c r="G328" s="389">
        <v>1.633</v>
      </c>
      <c r="H328" s="243" t="s">
        <v>59</v>
      </c>
      <c r="I328" s="243" t="s">
        <v>399</v>
      </c>
      <c r="J328" s="243" t="s">
        <v>404</v>
      </c>
      <c r="K328" s="244">
        <v>21</v>
      </c>
      <c r="L328" s="244">
        <v>42</v>
      </c>
      <c r="M328" s="296"/>
      <c r="N328" s="385">
        <f t="shared" si="26"/>
        <v>93420</v>
      </c>
    </row>
    <row r="329" spans="1:14" s="65" customFormat="1" ht="15" customHeight="1">
      <c r="A329" s="229" t="s">
        <v>407</v>
      </c>
      <c r="B329" s="240" t="s">
        <v>53</v>
      </c>
      <c r="C329" s="357">
        <f>(N329*G329)/1000</f>
        <v>0</v>
      </c>
      <c r="D329" s="375">
        <f t="shared" si="36"/>
        <v>0</v>
      </c>
      <c r="E329" s="375">
        <f>ROUND(F329*1.03,-1)</f>
        <v>0</v>
      </c>
      <c r="F329" s="380"/>
      <c r="G329" s="387">
        <v>2.1</v>
      </c>
      <c r="H329" s="249" t="s">
        <v>271</v>
      </c>
      <c r="I329" s="249" t="s">
        <v>399</v>
      </c>
      <c r="J329" s="249" t="s">
        <v>404</v>
      </c>
      <c r="K329" s="296">
        <v>21</v>
      </c>
      <c r="L329" s="296">
        <v>57</v>
      </c>
      <c r="M329" s="250"/>
      <c r="N329" s="385">
        <f t="shared" si="26"/>
        <v>0</v>
      </c>
    </row>
    <row r="330" spans="1:14" s="65" customFormat="1" ht="15" customHeight="1">
      <c r="A330" s="236" t="s">
        <v>408</v>
      </c>
      <c r="B330" s="240" t="s">
        <v>53</v>
      </c>
      <c r="C330" s="356">
        <f t="shared" si="27"/>
        <v>163.02000000000004</v>
      </c>
      <c r="D330" s="373">
        <f t="shared" si="36"/>
        <v>80380</v>
      </c>
      <c r="E330" s="373">
        <f t="shared" si="37"/>
        <v>78800</v>
      </c>
      <c r="F330" s="381">
        <v>76500</v>
      </c>
      <c r="G330" s="388">
        <v>1.9500000000000002</v>
      </c>
      <c r="H330" s="238" t="s">
        <v>269</v>
      </c>
      <c r="I330" s="238" t="s">
        <v>368</v>
      </c>
      <c r="J330" s="238" t="s">
        <v>400</v>
      </c>
      <c r="K330" s="239">
        <v>21</v>
      </c>
      <c r="L330" s="239">
        <v>57</v>
      </c>
      <c r="M330" s="250"/>
      <c r="N330" s="385">
        <f t="shared" si="26"/>
        <v>83600</v>
      </c>
    </row>
    <row r="331" spans="1:14" s="65" customFormat="1" ht="15" customHeight="1">
      <c r="A331" s="236" t="s">
        <v>409</v>
      </c>
      <c r="B331" s="240" t="s">
        <v>53</v>
      </c>
      <c r="C331" s="356">
        <f t="shared" si="27"/>
        <v>200.69060000000002</v>
      </c>
      <c r="D331" s="373">
        <f t="shared" si="36"/>
        <v>79740</v>
      </c>
      <c r="E331" s="373">
        <f t="shared" si="37"/>
        <v>78180</v>
      </c>
      <c r="F331" s="381">
        <v>75900</v>
      </c>
      <c r="G331" s="388">
        <v>2.42</v>
      </c>
      <c r="H331" s="238" t="s">
        <v>269</v>
      </c>
      <c r="I331" s="238" t="s">
        <v>368</v>
      </c>
      <c r="J331" s="238" t="s">
        <v>400</v>
      </c>
      <c r="K331" s="239">
        <v>21</v>
      </c>
      <c r="L331" s="239">
        <v>57</v>
      </c>
      <c r="M331" s="239"/>
      <c r="N331" s="385">
        <f t="shared" si="26"/>
        <v>82930</v>
      </c>
    </row>
    <row r="332" spans="1:14" s="65" customFormat="1" ht="15" customHeight="1">
      <c r="A332" s="229" t="s">
        <v>411</v>
      </c>
      <c r="B332" s="240" t="s">
        <v>53</v>
      </c>
      <c r="C332" s="356">
        <f>(N332*G332)/1000</f>
        <v>226.3989</v>
      </c>
      <c r="D332" s="373">
        <f>ROUND(E332*1.02,-1)</f>
        <v>79740</v>
      </c>
      <c r="E332" s="373">
        <f>ROUND(F332*1.03,-1)</f>
        <v>78180</v>
      </c>
      <c r="F332" s="381">
        <v>75900</v>
      </c>
      <c r="G332" s="388">
        <v>2.73</v>
      </c>
      <c r="H332" s="238" t="s">
        <v>265</v>
      </c>
      <c r="I332" s="238" t="s">
        <v>380</v>
      </c>
      <c r="J332" s="238" t="s">
        <v>400</v>
      </c>
      <c r="K332" s="239">
        <v>25</v>
      </c>
      <c r="L332" s="239">
        <v>65</v>
      </c>
      <c r="M332" s="239"/>
      <c r="N332" s="385">
        <f t="shared" si="26"/>
        <v>82930</v>
      </c>
    </row>
    <row r="333" spans="1:14" s="65" customFormat="1" ht="15">
      <c r="A333" s="229" t="s">
        <v>760</v>
      </c>
      <c r="B333" s="240" t="s">
        <v>53</v>
      </c>
      <c r="C333" s="356">
        <f t="shared" si="27"/>
        <v>279.4741</v>
      </c>
      <c r="D333" s="373">
        <f t="shared" si="36"/>
        <v>79740</v>
      </c>
      <c r="E333" s="373">
        <f t="shared" si="37"/>
        <v>78180</v>
      </c>
      <c r="F333" s="381">
        <v>75900</v>
      </c>
      <c r="G333" s="388">
        <v>3.37</v>
      </c>
      <c r="H333" s="238" t="s">
        <v>59</v>
      </c>
      <c r="I333" s="238" t="s">
        <v>380</v>
      </c>
      <c r="J333" s="238" t="s">
        <v>400</v>
      </c>
      <c r="K333" s="239">
        <v>25</v>
      </c>
      <c r="L333" s="239">
        <v>65</v>
      </c>
      <c r="M333" s="239"/>
      <c r="N333" s="385">
        <f t="shared" si="26"/>
        <v>82930</v>
      </c>
    </row>
    <row r="334" spans="1:14" s="65" customFormat="1" ht="15" customHeight="1">
      <c r="A334" s="229" t="s">
        <v>412</v>
      </c>
      <c r="B334" s="240" t="s">
        <v>53</v>
      </c>
      <c r="C334" s="356">
        <f t="shared" si="27"/>
        <v>252.93649999999997</v>
      </c>
      <c r="D334" s="373">
        <f t="shared" si="36"/>
        <v>79740</v>
      </c>
      <c r="E334" s="373">
        <f t="shared" si="37"/>
        <v>78180</v>
      </c>
      <c r="F334" s="381">
        <v>75900</v>
      </c>
      <c r="G334" s="387">
        <v>3.05</v>
      </c>
      <c r="H334" s="234" t="s">
        <v>269</v>
      </c>
      <c r="I334" s="234" t="s">
        <v>368</v>
      </c>
      <c r="J334" s="234" t="s">
        <v>400</v>
      </c>
      <c r="K334" s="235">
        <v>25</v>
      </c>
      <c r="L334" s="235">
        <v>65</v>
      </c>
      <c r="M334" s="235"/>
      <c r="N334" s="385">
        <f t="shared" si="26"/>
        <v>82930</v>
      </c>
    </row>
    <row r="335" spans="1:14" s="65" customFormat="1" ht="15" customHeight="1">
      <c r="A335" s="229" t="s">
        <v>413</v>
      </c>
      <c r="B335" s="240" t="s">
        <v>53</v>
      </c>
      <c r="C335" s="356">
        <f t="shared" si="27"/>
        <v>312.6461</v>
      </c>
      <c r="D335" s="373">
        <f t="shared" si="36"/>
        <v>79740</v>
      </c>
      <c r="E335" s="373">
        <f t="shared" si="37"/>
        <v>78180</v>
      </c>
      <c r="F335" s="381">
        <v>75900</v>
      </c>
      <c r="G335" s="387">
        <v>3.77</v>
      </c>
      <c r="H335" s="234" t="s">
        <v>269</v>
      </c>
      <c r="I335" s="234" t="s">
        <v>380</v>
      </c>
      <c r="J335" s="234" t="s">
        <v>400</v>
      </c>
      <c r="K335" s="235">
        <v>25</v>
      </c>
      <c r="L335" s="235">
        <v>65</v>
      </c>
      <c r="M335" s="235"/>
      <c r="N335" s="385">
        <f t="shared" si="26"/>
        <v>82930</v>
      </c>
    </row>
    <row r="336" spans="1:14" s="65" customFormat="1" ht="15" customHeight="1">
      <c r="A336" s="229" t="s">
        <v>414</v>
      </c>
      <c r="B336" s="240" t="s">
        <v>53</v>
      </c>
      <c r="C336" s="356">
        <f t="shared" si="27"/>
        <v>327.678</v>
      </c>
      <c r="D336" s="373">
        <f t="shared" si="36"/>
        <v>80790</v>
      </c>
      <c r="E336" s="373">
        <f t="shared" si="37"/>
        <v>79210</v>
      </c>
      <c r="F336" s="381">
        <v>76900</v>
      </c>
      <c r="G336" s="387">
        <v>3.9</v>
      </c>
      <c r="H336" s="234" t="s">
        <v>282</v>
      </c>
      <c r="I336" s="234" t="s">
        <v>380</v>
      </c>
      <c r="J336" s="234" t="s">
        <v>400</v>
      </c>
      <c r="K336" s="235">
        <v>25</v>
      </c>
      <c r="L336" s="235">
        <v>65</v>
      </c>
      <c r="M336" s="250"/>
      <c r="N336" s="385">
        <f t="shared" si="26"/>
        <v>84020</v>
      </c>
    </row>
    <row r="337" spans="1:14" s="65" customFormat="1" ht="15" customHeight="1">
      <c r="A337" s="229" t="s">
        <v>415</v>
      </c>
      <c r="B337" s="240" t="s">
        <v>53</v>
      </c>
      <c r="C337" s="356">
        <f t="shared" si="27"/>
        <v>398.89330000000007</v>
      </c>
      <c r="D337" s="373">
        <f t="shared" si="36"/>
        <v>79740</v>
      </c>
      <c r="E337" s="373">
        <f t="shared" si="37"/>
        <v>78180</v>
      </c>
      <c r="F337" s="381">
        <v>75900</v>
      </c>
      <c r="G337" s="387">
        <v>4.8100000000000005</v>
      </c>
      <c r="H337" s="234" t="s">
        <v>265</v>
      </c>
      <c r="I337" s="234" t="s">
        <v>380</v>
      </c>
      <c r="J337" s="234" t="s">
        <v>400</v>
      </c>
      <c r="K337" s="235">
        <v>25</v>
      </c>
      <c r="L337" s="235">
        <v>65</v>
      </c>
      <c r="M337" s="235"/>
      <c r="N337" s="385">
        <f t="shared" si="26"/>
        <v>82930</v>
      </c>
    </row>
    <row r="338" spans="1:14" s="65" customFormat="1" ht="15.75" customHeight="1">
      <c r="A338" s="229" t="s">
        <v>416</v>
      </c>
      <c r="B338" s="240" t="s">
        <v>53</v>
      </c>
      <c r="C338" s="357">
        <f>(N338*G338)/1000</f>
        <v>0</v>
      </c>
      <c r="D338" s="375">
        <f t="shared" si="36"/>
        <v>0</v>
      </c>
      <c r="E338" s="375">
        <f aca="true" t="shared" si="38" ref="E338:E347">ROUND(F338*1.03,-1)</f>
        <v>0</v>
      </c>
      <c r="F338" s="380"/>
      <c r="G338" s="387">
        <v>5.674</v>
      </c>
      <c r="H338" s="249" t="s">
        <v>417</v>
      </c>
      <c r="I338" s="249" t="s">
        <v>380</v>
      </c>
      <c r="J338" s="249" t="s">
        <v>400</v>
      </c>
      <c r="K338" s="250">
        <v>25</v>
      </c>
      <c r="L338" s="250">
        <v>65</v>
      </c>
      <c r="M338" s="250"/>
      <c r="N338" s="385">
        <f t="shared" si="26"/>
        <v>0</v>
      </c>
    </row>
    <row r="339" spans="1:14" s="65" customFormat="1" ht="15" customHeight="1">
      <c r="A339" s="229" t="s">
        <v>418</v>
      </c>
      <c r="B339" s="240" t="s">
        <v>53</v>
      </c>
      <c r="C339" s="357">
        <f>(N339*G339)/1000</f>
        <v>0</v>
      </c>
      <c r="D339" s="375">
        <f t="shared" si="36"/>
        <v>0</v>
      </c>
      <c r="E339" s="375">
        <f t="shared" si="38"/>
        <v>0</v>
      </c>
      <c r="F339" s="380"/>
      <c r="G339" s="387">
        <v>5.091</v>
      </c>
      <c r="H339" s="249" t="s">
        <v>265</v>
      </c>
      <c r="I339" s="249" t="s">
        <v>368</v>
      </c>
      <c r="J339" s="249" t="s">
        <v>400</v>
      </c>
      <c r="K339" s="250">
        <v>25</v>
      </c>
      <c r="L339" s="250">
        <v>65</v>
      </c>
      <c r="M339" s="250"/>
      <c r="N339" s="385">
        <f aca="true" t="shared" si="39" ref="N339:N404">ROUND(D339*1.04,-1)</f>
        <v>0</v>
      </c>
    </row>
    <row r="340" spans="1:14" s="65" customFormat="1" ht="15" customHeight="1">
      <c r="A340" s="192" t="s">
        <v>419</v>
      </c>
      <c r="B340" s="240" t="s">
        <v>53</v>
      </c>
      <c r="C340" s="356">
        <f t="shared" si="27"/>
        <v>503.846</v>
      </c>
      <c r="D340" s="373">
        <f t="shared" si="36"/>
        <v>83530</v>
      </c>
      <c r="E340" s="373">
        <f t="shared" si="38"/>
        <v>81890</v>
      </c>
      <c r="F340" s="381">
        <v>79500</v>
      </c>
      <c r="G340" s="386">
        <v>5.8</v>
      </c>
      <c r="H340" s="195" t="s">
        <v>265</v>
      </c>
      <c r="I340" s="195" t="s">
        <v>368</v>
      </c>
      <c r="J340" s="195" t="s">
        <v>400</v>
      </c>
      <c r="K340" s="235">
        <v>35</v>
      </c>
      <c r="L340" s="235">
        <v>70</v>
      </c>
      <c r="M340" s="193"/>
      <c r="N340" s="385">
        <f t="shared" si="39"/>
        <v>86870</v>
      </c>
    </row>
    <row r="341" spans="1:14" s="65" customFormat="1" ht="15" customHeight="1">
      <c r="A341" s="192" t="s">
        <v>420</v>
      </c>
      <c r="B341" s="240" t="s">
        <v>53</v>
      </c>
      <c r="C341" s="357">
        <f>(N341*G341)/1000</f>
        <v>0</v>
      </c>
      <c r="D341" s="375">
        <f t="shared" si="36"/>
        <v>0</v>
      </c>
      <c r="E341" s="375">
        <f t="shared" si="38"/>
        <v>0</v>
      </c>
      <c r="F341" s="380"/>
      <c r="G341" s="386">
        <v>6.46</v>
      </c>
      <c r="H341" s="288" t="s">
        <v>265</v>
      </c>
      <c r="I341" s="288" t="s">
        <v>368</v>
      </c>
      <c r="J341" s="288" t="s">
        <v>400</v>
      </c>
      <c r="K341" s="250">
        <v>35</v>
      </c>
      <c r="L341" s="250">
        <v>70</v>
      </c>
      <c r="M341" s="244"/>
      <c r="N341" s="385">
        <f t="shared" si="39"/>
        <v>0</v>
      </c>
    </row>
    <row r="342" spans="1:14" s="65" customFormat="1" ht="15" customHeight="1">
      <c r="A342" s="192" t="s">
        <v>421</v>
      </c>
      <c r="B342" s="240" t="s">
        <v>53</v>
      </c>
      <c r="C342" s="356">
        <f t="shared" si="27"/>
        <v>725.5030000000002</v>
      </c>
      <c r="D342" s="373">
        <f t="shared" si="36"/>
        <v>84050</v>
      </c>
      <c r="E342" s="373">
        <f t="shared" si="38"/>
        <v>82400</v>
      </c>
      <c r="F342" s="381">
        <v>80000</v>
      </c>
      <c r="G342" s="386">
        <v>8.3</v>
      </c>
      <c r="H342" s="195" t="s">
        <v>265</v>
      </c>
      <c r="I342" s="195" t="s">
        <v>380</v>
      </c>
      <c r="J342" s="195" t="s">
        <v>400</v>
      </c>
      <c r="K342" s="193">
        <v>40</v>
      </c>
      <c r="L342" s="193">
        <v>70</v>
      </c>
      <c r="M342" s="193"/>
      <c r="N342" s="385">
        <f t="shared" si="39"/>
        <v>87410</v>
      </c>
    </row>
    <row r="343" spans="1:14" s="65" customFormat="1" ht="15">
      <c r="A343" s="192" t="s">
        <v>422</v>
      </c>
      <c r="B343" s="240" t="s">
        <v>53</v>
      </c>
      <c r="C343" s="357">
        <f>(N343*G343)/1000</f>
        <v>0</v>
      </c>
      <c r="D343" s="375">
        <f t="shared" si="36"/>
        <v>0</v>
      </c>
      <c r="E343" s="375">
        <f t="shared" si="38"/>
        <v>0</v>
      </c>
      <c r="F343" s="380"/>
      <c r="G343" s="386">
        <v>9.49</v>
      </c>
      <c r="H343" s="288" t="s">
        <v>265</v>
      </c>
      <c r="I343" s="288" t="s">
        <v>380</v>
      </c>
      <c r="J343" s="288" t="s">
        <v>400</v>
      </c>
      <c r="K343" s="296">
        <v>40</v>
      </c>
      <c r="L343" s="296">
        <v>70</v>
      </c>
      <c r="M343" s="296"/>
      <c r="N343" s="385">
        <f t="shared" si="39"/>
        <v>0</v>
      </c>
    </row>
    <row r="344" spans="1:14" s="65" customFormat="1" ht="15">
      <c r="A344" s="192" t="s">
        <v>423</v>
      </c>
      <c r="B344" s="240" t="s">
        <v>53</v>
      </c>
      <c r="C344" s="194">
        <f t="shared" si="27"/>
        <v>905.408</v>
      </c>
      <c r="D344" s="373">
        <f t="shared" si="36"/>
        <v>86150</v>
      </c>
      <c r="E344" s="373">
        <f t="shared" si="38"/>
        <v>84460</v>
      </c>
      <c r="F344" s="382">
        <v>82000</v>
      </c>
      <c r="G344" s="386">
        <v>10.105</v>
      </c>
      <c r="H344" s="195" t="s">
        <v>265</v>
      </c>
      <c r="I344" s="195" t="s">
        <v>424</v>
      </c>
      <c r="J344" s="195" t="s">
        <v>400</v>
      </c>
      <c r="K344" s="193">
        <v>45</v>
      </c>
      <c r="L344" s="193">
        <v>80</v>
      </c>
      <c r="M344" s="193"/>
      <c r="N344" s="385">
        <f t="shared" si="39"/>
        <v>89600</v>
      </c>
    </row>
    <row r="345" spans="1:14" s="73" customFormat="1" ht="15">
      <c r="A345" s="192" t="s">
        <v>425</v>
      </c>
      <c r="B345" s="240" t="s">
        <v>53</v>
      </c>
      <c r="C345" s="194">
        <f t="shared" si="27"/>
        <v>967.6800000000001</v>
      </c>
      <c r="D345" s="373">
        <f t="shared" si="36"/>
        <v>86150</v>
      </c>
      <c r="E345" s="373">
        <f t="shared" si="38"/>
        <v>84460</v>
      </c>
      <c r="F345" s="381">
        <v>82000</v>
      </c>
      <c r="G345" s="386">
        <v>10.8</v>
      </c>
      <c r="H345" s="195" t="s">
        <v>265</v>
      </c>
      <c r="I345" s="195" t="s">
        <v>424</v>
      </c>
      <c r="J345" s="195" t="s">
        <v>400</v>
      </c>
      <c r="K345" s="193">
        <v>45</v>
      </c>
      <c r="L345" s="193">
        <v>80</v>
      </c>
      <c r="M345" s="193"/>
      <c r="N345" s="385">
        <f t="shared" si="39"/>
        <v>89600</v>
      </c>
    </row>
    <row r="346" spans="1:14" s="65" customFormat="1" ht="15" customHeight="1">
      <c r="A346" s="240" t="s">
        <v>426</v>
      </c>
      <c r="B346" s="240" t="s">
        <v>53</v>
      </c>
      <c r="C346" s="357">
        <f>(N346*G346)/1000</f>
        <v>0</v>
      </c>
      <c r="D346" s="375">
        <f t="shared" si="36"/>
        <v>0</v>
      </c>
      <c r="E346" s="375">
        <f t="shared" si="38"/>
        <v>0</v>
      </c>
      <c r="F346" s="380"/>
      <c r="G346" s="386">
        <v>10.916</v>
      </c>
      <c r="H346" s="288" t="s">
        <v>265</v>
      </c>
      <c r="I346" s="288" t="s">
        <v>424</v>
      </c>
      <c r="J346" s="288" t="s">
        <v>400</v>
      </c>
      <c r="K346" s="296">
        <v>45</v>
      </c>
      <c r="L346" s="296">
        <v>80</v>
      </c>
      <c r="M346" s="296"/>
      <c r="N346" s="385">
        <f t="shared" si="39"/>
        <v>0</v>
      </c>
    </row>
    <row r="347" spans="1:14" s="65" customFormat="1" ht="16.5" customHeight="1">
      <c r="A347" s="192" t="s">
        <v>427</v>
      </c>
      <c r="B347" s="240" t="s">
        <v>53</v>
      </c>
      <c r="C347" s="356">
        <f aca="true" t="shared" si="40" ref="C347:C404">(N347*G347)/1000</f>
        <v>1421.5192</v>
      </c>
      <c r="D347" s="373">
        <f t="shared" si="36"/>
        <v>87730</v>
      </c>
      <c r="E347" s="373">
        <f t="shared" si="38"/>
        <v>86010</v>
      </c>
      <c r="F347" s="381">
        <v>83500</v>
      </c>
      <c r="G347" s="391">
        <v>15.58</v>
      </c>
      <c r="H347" s="243" t="s">
        <v>265</v>
      </c>
      <c r="I347" s="243" t="s">
        <v>424</v>
      </c>
      <c r="J347" s="243" t="s">
        <v>400</v>
      </c>
      <c r="K347" s="244">
        <v>60</v>
      </c>
      <c r="L347" s="244">
        <v>120</v>
      </c>
      <c r="M347" s="244"/>
      <c r="N347" s="385">
        <f t="shared" si="39"/>
        <v>91240</v>
      </c>
    </row>
    <row r="348" spans="1:14" s="65" customFormat="1" ht="20.25">
      <c r="A348" s="297" t="s">
        <v>428</v>
      </c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22"/>
    </row>
    <row r="349" spans="1:14" s="65" customFormat="1" ht="15" customHeight="1">
      <c r="A349" s="192" t="s">
        <v>429</v>
      </c>
      <c r="B349" s="192" t="s">
        <v>53</v>
      </c>
      <c r="C349" s="357">
        <f t="shared" si="40"/>
        <v>0</v>
      </c>
      <c r="D349" s="375">
        <f>ROUND(E349*1.05,-1)</f>
        <v>0</v>
      </c>
      <c r="E349" s="375">
        <f>ROUND(F349*1.03,-1)</f>
        <v>0</v>
      </c>
      <c r="F349" s="374"/>
      <c r="G349" s="389">
        <v>0.617</v>
      </c>
      <c r="H349" s="399" t="s">
        <v>430</v>
      </c>
      <c r="I349" s="399" t="s">
        <v>337</v>
      </c>
      <c r="J349" s="399" t="s">
        <v>431</v>
      </c>
      <c r="K349" s="400">
        <v>6</v>
      </c>
      <c r="L349" s="400">
        <v>12</v>
      </c>
      <c r="M349" s="191"/>
      <c r="N349" s="385">
        <f t="shared" si="39"/>
        <v>0</v>
      </c>
    </row>
    <row r="350" spans="1:14" s="65" customFormat="1" ht="15" customHeight="1">
      <c r="A350" s="192" t="s">
        <v>429</v>
      </c>
      <c r="B350" s="192" t="s">
        <v>53</v>
      </c>
      <c r="C350" s="356">
        <f t="shared" si="40"/>
        <v>58.1049</v>
      </c>
      <c r="D350" s="373">
        <f aca="true" t="shared" si="41" ref="D350:D358">ROUND(E350*1.05,-1)</f>
        <v>88680</v>
      </c>
      <c r="E350" s="373">
        <f aca="true" t="shared" si="42" ref="E350:E358">ROUND(F350*1.03,-1)</f>
        <v>84460</v>
      </c>
      <c r="F350" s="373">
        <v>82000</v>
      </c>
      <c r="G350" s="386">
        <v>0.63</v>
      </c>
      <c r="H350" s="195" t="s">
        <v>417</v>
      </c>
      <c r="I350" s="195" t="s">
        <v>337</v>
      </c>
      <c r="J350" s="195" t="s">
        <v>431</v>
      </c>
      <c r="K350" s="193">
        <v>6</v>
      </c>
      <c r="L350" s="193">
        <v>12</v>
      </c>
      <c r="M350" s="193"/>
      <c r="N350" s="385">
        <f t="shared" si="39"/>
        <v>92230</v>
      </c>
    </row>
    <row r="351" spans="1:14" s="65" customFormat="1" ht="15" customHeight="1">
      <c r="A351" s="192" t="s">
        <v>433</v>
      </c>
      <c r="B351" s="192" t="s">
        <v>53</v>
      </c>
      <c r="C351" s="356">
        <f t="shared" si="40"/>
        <v>81.90024000000001</v>
      </c>
      <c r="D351" s="373">
        <f t="shared" si="41"/>
        <v>88680</v>
      </c>
      <c r="E351" s="373">
        <f t="shared" si="42"/>
        <v>84460</v>
      </c>
      <c r="F351" s="373">
        <v>82000</v>
      </c>
      <c r="G351" s="387">
        <v>0.888</v>
      </c>
      <c r="H351" s="195" t="s">
        <v>432</v>
      </c>
      <c r="I351" s="234" t="s">
        <v>337</v>
      </c>
      <c r="J351" s="234" t="s">
        <v>431</v>
      </c>
      <c r="K351" s="235">
        <v>10</v>
      </c>
      <c r="L351" s="235">
        <v>20</v>
      </c>
      <c r="M351" s="250"/>
      <c r="N351" s="385">
        <f t="shared" si="39"/>
        <v>92230</v>
      </c>
    </row>
    <row r="352" spans="1:14" s="65" customFormat="1" ht="15" customHeight="1">
      <c r="A352" s="192" t="s">
        <v>434</v>
      </c>
      <c r="B352" s="192" t="s">
        <v>53</v>
      </c>
      <c r="C352" s="356">
        <f t="shared" si="40"/>
        <v>111.59830000000001</v>
      </c>
      <c r="D352" s="373">
        <f t="shared" si="41"/>
        <v>88680</v>
      </c>
      <c r="E352" s="373">
        <f t="shared" si="42"/>
        <v>84460</v>
      </c>
      <c r="F352" s="373">
        <v>82000</v>
      </c>
      <c r="G352" s="386">
        <v>1.21</v>
      </c>
      <c r="H352" s="195" t="s">
        <v>435</v>
      </c>
      <c r="I352" s="195" t="s">
        <v>337</v>
      </c>
      <c r="J352" s="195" t="s">
        <v>431</v>
      </c>
      <c r="K352" s="235">
        <v>14</v>
      </c>
      <c r="L352" s="235">
        <v>28</v>
      </c>
      <c r="M352" s="193"/>
      <c r="N352" s="385">
        <f t="shared" si="39"/>
        <v>92230</v>
      </c>
    </row>
    <row r="353" spans="1:14" s="65" customFormat="1" ht="15" customHeight="1">
      <c r="A353" s="192" t="s">
        <v>436</v>
      </c>
      <c r="B353" s="192" t="s">
        <v>53</v>
      </c>
      <c r="C353" s="356">
        <f t="shared" si="40"/>
        <v>145.7234</v>
      </c>
      <c r="D353" s="373">
        <f t="shared" si="41"/>
        <v>88680</v>
      </c>
      <c r="E353" s="373">
        <f t="shared" si="42"/>
        <v>84460</v>
      </c>
      <c r="F353" s="373">
        <v>82000</v>
      </c>
      <c r="G353" s="386">
        <v>1.58</v>
      </c>
      <c r="H353" s="195" t="s">
        <v>437</v>
      </c>
      <c r="I353" s="195" t="s">
        <v>337</v>
      </c>
      <c r="J353" s="195" t="s">
        <v>431</v>
      </c>
      <c r="K353" s="235">
        <v>14</v>
      </c>
      <c r="L353" s="235">
        <v>28</v>
      </c>
      <c r="M353" s="193"/>
      <c r="N353" s="385">
        <f t="shared" si="39"/>
        <v>92230</v>
      </c>
    </row>
    <row r="354" spans="1:14" s="65" customFormat="1" ht="15" customHeight="1">
      <c r="A354" s="192" t="s">
        <v>438</v>
      </c>
      <c r="B354" s="192" t="s">
        <v>53</v>
      </c>
      <c r="C354" s="356">
        <f t="shared" si="40"/>
        <v>184.46</v>
      </c>
      <c r="D354" s="373">
        <f t="shared" si="41"/>
        <v>88680</v>
      </c>
      <c r="E354" s="373">
        <f t="shared" si="42"/>
        <v>84460</v>
      </c>
      <c r="F354" s="373">
        <v>82000</v>
      </c>
      <c r="G354" s="386">
        <v>2</v>
      </c>
      <c r="H354" s="195" t="s">
        <v>439</v>
      </c>
      <c r="I354" s="195" t="s">
        <v>337</v>
      </c>
      <c r="J354" s="195" t="s">
        <v>431</v>
      </c>
      <c r="K354" s="193">
        <v>20</v>
      </c>
      <c r="L354" s="193">
        <v>40</v>
      </c>
      <c r="M354" s="193"/>
      <c r="N354" s="385">
        <f t="shared" si="39"/>
        <v>92230</v>
      </c>
    </row>
    <row r="355" spans="1:14" s="65" customFormat="1" ht="13.5" customHeight="1">
      <c r="A355" s="192" t="s">
        <v>440</v>
      </c>
      <c r="B355" s="192" t="s">
        <v>53</v>
      </c>
      <c r="C355" s="356">
        <f t="shared" si="40"/>
        <v>227.8081</v>
      </c>
      <c r="D355" s="373">
        <f t="shared" si="41"/>
        <v>88680</v>
      </c>
      <c r="E355" s="373">
        <f t="shared" si="42"/>
        <v>84460</v>
      </c>
      <c r="F355" s="373">
        <v>82000</v>
      </c>
      <c r="G355" s="386">
        <v>2.47</v>
      </c>
      <c r="H355" s="195" t="s">
        <v>417</v>
      </c>
      <c r="I355" s="195" t="s">
        <v>337</v>
      </c>
      <c r="J355" s="195" t="s">
        <v>431</v>
      </c>
      <c r="K355" s="193">
        <v>20</v>
      </c>
      <c r="L355" s="193">
        <v>40</v>
      </c>
      <c r="M355" s="193"/>
      <c r="N355" s="385">
        <f t="shared" si="39"/>
        <v>92230</v>
      </c>
    </row>
    <row r="356" spans="1:14" s="65" customFormat="1" ht="15" customHeight="1">
      <c r="A356" s="192" t="s">
        <v>441</v>
      </c>
      <c r="B356" s="240" t="s">
        <v>53</v>
      </c>
      <c r="C356" s="194">
        <f t="shared" si="40"/>
        <v>274.84540000000004</v>
      </c>
      <c r="D356" s="373">
        <f t="shared" si="41"/>
        <v>88680</v>
      </c>
      <c r="E356" s="373">
        <f t="shared" si="42"/>
        <v>84460</v>
      </c>
      <c r="F356" s="373">
        <v>82000</v>
      </c>
      <c r="G356" s="386">
        <v>2.98</v>
      </c>
      <c r="H356" s="195" t="s">
        <v>417</v>
      </c>
      <c r="I356" s="195" t="s">
        <v>337</v>
      </c>
      <c r="J356" s="195" t="s">
        <v>431</v>
      </c>
      <c r="K356" s="193">
        <v>20</v>
      </c>
      <c r="L356" s="193">
        <v>40</v>
      </c>
      <c r="M356" s="193"/>
      <c r="N356" s="385">
        <f t="shared" si="39"/>
        <v>92230</v>
      </c>
    </row>
    <row r="357" spans="1:14" s="65" customFormat="1" ht="15" customHeight="1">
      <c r="A357" s="240" t="s">
        <v>442</v>
      </c>
      <c r="B357" s="240" t="s">
        <v>53</v>
      </c>
      <c r="C357" s="194">
        <f t="shared" si="40"/>
        <v>355.0855</v>
      </c>
      <c r="D357" s="373">
        <f t="shared" si="41"/>
        <v>88680</v>
      </c>
      <c r="E357" s="373">
        <f t="shared" si="42"/>
        <v>84460</v>
      </c>
      <c r="F357" s="373">
        <v>82000</v>
      </c>
      <c r="G357" s="386">
        <v>3.85</v>
      </c>
      <c r="H357" s="195" t="s">
        <v>417</v>
      </c>
      <c r="I357" s="195" t="s">
        <v>337</v>
      </c>
      <c r="J357" s="195" t="s">
        <v>404</v>
      </c>
      <c r="K357" s="193">
        <v>20</v>
      </c>
      <c r="L357" s="193">
        <v>40</v>
      </c>
      <c r="M357" s="193"/>
      <c r="N357" s="385">
        <f t="shared" si="39"/>
        <v>92230</v>
      </c>
    </row>
    <row r="358" spans="1:14" s="65" customFormat="1" ht="15" customHeight="1">
      <c r="A358" s="192" t="s">
        <v>443</v>
      </c>
      <c r="B358" s="240" t="s">
        <v>53</v>
      </c>
      <c r="C358" s="357">
        <f t="shared" si="40"/>
        <v>0</v>
      </c>
      <c r="D358" s="375">
        <f t="shared" si="41"/>
        <v>0</v>
      </c>
      <c r="E358" s="375">
        <f t="shared" si="42"/>
        <v>0</v>
      </c>
      <c r="F358" s="376"/>
      <c r="G358" s="386">
        <v>4.83</v>
      </c>
      <c r="H358" s="399" t="s">
        <v>444</v>
      </c>
      <c r="I358" s="399" t="s">
        <v>337</v>
      </c>
      <c r="J358" s="399" t="s">
        <v>404</v>
      </c>
      <c r="K358" s="400">
        <v>13</v>
      </c>
      <c r="L358" s="400">
        <v>13</v>
      </c>
      <c r="M358" s="296"/>
      <c r="N358" s="385">
        <f t="shared" si="39"/>
        <v>0</v>
      </c>
    </row>
    <row r="359" spans="1:14" s="65" customFormat="1" ht="18.75" customHeight="1">
      <c r="A359" s="297" t="s">
        <v>445</v>
      </c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22"/>
    </row>
    <row r="360" spans="1:14" s="65" customFormat="1" ht="18.75" customHeight="1">
      <c r="A360" s="240" t="s">
        <v>375</v>
      </c>
      <c r="B360" s="287" t="s">
        <v>53</v>
      </c>
      <c r="C360" s="402">
        <f t="shared" si="40"/>
        <v>0</v>
      </c>
      <c r="D360" s="403">
        <f aca="true" t="shared" si="43" ref="D360:D365">ROUND(E360*1.02,-1)</f>
        <v>0</v>
      </c>
      <c r="E360" s="403">
        <f aca="true" t="shared" si="44" ref="E360:E365">ROUND(F360*1.03,-1)</f>
        <v>0</v>
      </c>
      <c r="F360" s="404"/>
      <c r="G360" s="390">
        <v>0.222</v>
      </c>
      <c r="H360" s="399" t="s">
        <v>446</v>
      </c>
      <c r="I360" s="399" t="s">
        <v>447</v>
      </c>
      <c r="J360" s="405" t="s">
        <v>448</v>
      </c>
      <c r="K360" s="406">
        <v>8</v>
      </c>
      <c r="L360" s="191"/>
      <c r="M360" s="191"/>
      <c r="N360" s="385">
        <f t="shared" si="39"/>
        <v>0</v>
      </c>
    </row>
    <row r="361" spans="1:14" s="65" customFormat="1" ht="18.75" customHeight="1">
      <c r="A361" s="192" t="s">
        <v>375</v>
      </c>
      <c r="B361" s="192" t="s">
        <v>53</v>
      </c>
      <c r="C361" s="194">
        <f t="shared" si="40"/>
        <v>20.91686</v>
      </c>
      <c r="D361" s="373">
        <f t="shared" si="43"/>
        <v>87830</v>
      </c>
      <c r="E361" s="373">
        <f t="shared" si="44"/>
        <v>86110</v>
      </c>
      <c r="F361" s="373">
        <v>83600</v>
      </c>
      <c r="G361" s="387">
        <v>0.229</v>
      </c>
      <c r="H361" s="195" t="s">
        <v>271</v>
      </c>
      <c r="I361" s="195" t="s">
        <v>447</v>
      </c>
      <c r="J361" s="304" t="s">
        <v>448</v>
      </c>
      <c r="K361" s="248">
        <v>8</v>
      </c>
      <c r="L361" s="191"/>
      <c r="M361" s="191"/>
      <c r="N361" s="385">
        <f t="shared" si="39"/>
        <v>91340</v>
      </c>
    </row>
    <row r="362" spans="1:14" s="65" customFormat="1" ht="15">
      <c r="A362" s="192" t="s">
        <v>450</v>
      </c>
      <c r="B362" s="192" t="s">
        <v>53</v>
      </c>
      <c r="C362" s="356">
        <f t="shared" si="40"/>
        <v>22.469350000000002</v>
      </c>
      <c r="D362" s="373">
        <f t="shared" si="43"/>
        <v>81530</v>
      </c>
      <c r="E362" s="373">
        <f t="shared" si="44"/>
        <v>79930</v>
      </c>
      <c r="F362" s="382">
        <v>77600</v>
      </c>
      <c r="G362" s="386">
        <v>0.265</v>
      </c>
      <c r="H362" s="195" t="s">
        <v>451</v>
      </c>
      <c r="I362" s="195" t="s">
        <v>447</v>
      </c>
      <c r="J362" s="304" t="s">
        <v>448</v>
      </c>
      <c r="K362" s="257">
        <v>8</v>
      </c>
      <c r="L362" s="193"/>
      <c r="M362" s="193"/>
      <c r="N362" s="385">
        <f t="shared" si="39"/>
        <v>84790</v>
      </c>
    </row>
    <row r="363" spans="1:14" s="65" customFormat="1" ht="15" customHeight="1">
      <c r="A363" s="192" t="s">
        <v>450</v>
      </c>
      <c r="B363" s="192" t="s">
        <v>53</v>
      </c>
      <c r="C363" s="356">
        <f t="shared" si="40"/>
        <v>24.661800000000003</v>
      </c>
      <c r="D363" s="373">
        <f t="shared" si="43"/>
        <v>87830</v>
      </c>
      <c r="E363" s="373">
        <f t="shared" si="44"/>
        <v>86110</v>
      </c>
      <c r="F363" s="373">
        <v>83600</v>
      </c>
      <c r="G363" s="386">
        <v>0.27</v>
      </c>
      <c r="H363" s="195" t="s">
        <v>449</v>
      </c>
      <c r="I363" s="195" t="s">
        <v>447</v>
      </c>
      <c r="J363" s="304" t="s">
        <v>448</v>
      </c>
      <c r="K363" s="257">
        <v>8</v>
      </c>
      <c r="L363" s="193"/>
      <c r="M363" s="193"/>
      <c r="N363" s="385">
        <f t="shared" si="39"/>
        <v>91340</v>
      </c>
    </row>
    <row r="364" spans="1:14" s="65" customFormat="1" ht="15" customHeight="1">
      <c r="A364" s="245" t="s">
        <v>377</v>
      </c>
      <c r="B364" s="245" t="s">
        <v>53</v>
      </c>
      <c r="C364" s="356">
        <f t="shared" si="40"/>
        <v>33.492050000000006</v>
      </c>
      <c r="D364" s="373">
        <f t="shared" si="43"/>
        <v>81530</v>
      </c>
      <c r="E364" s="373">
        <f t="shared" si="44"/>
        <v>79930</v>
      </c>
      <c r="F364" s="382">
        <v>77600</v>
      </c>
      <c r="G364" s="390">
        <v>0.395</v>
      </c>
      <c r="H364" s="247" t="s">
        <v>451</v>
      </c>
      <c r="I364" s="247" t="s">
        <v>447</v>
      </c>
      <c r="J364" s="305" t="s">
        <v>448</v>
      </c>
      <c r="K364" s="257">
        <v>8</v>
      </c>
      <c r="L364" s="248"/>
      <c r="M364" s="248"/>
      <c r="N364" s="385">
        <f t="shared" si="39"/>
        <v>84790</v>
      </c>
    </row>
    <row r="365" spans="1:14" s="65" customFormat="1" ht="15.75" customHeight="1">
      <c r="A365" s="192" t="s">
        <v>377</v>
      </c>
      <c r="B365" s="192" t="s">
        <v>53</v>
      </c>
      <c r="C365" s="356">
        <f t="shared" si="40"/>
        <v>36.536</v>
      </c>
      <c r="D365" s="373">
        <f t="shared" si="43"/>
        <v>87830</v>
      </c>
      <c r="E365" s="373">
        <f t="shared" si="44"/>
        <v>86110</v>
      </c>
      <c r="F365" s="373">
        <v>83600</v>
      </c>
      <c r="G365" s="389">
        <v>0.4</v>
      </c>
      <c r="H365" s="243" t="s">
        <v>452</v>
      </c>
      <c r="I365" s="243" t="s">
        <v>447</v>
      </c>
      <c r="J365" s="306" t="s">
        <v>448</v>
      </c>
      <c r="K365" s="257">
        <v>8</v>
      </c>
      <c r="L365" s="193"/>
      <c r="M365" s="193"/>
      <c r="N365" s="385">
        <f t="shared" si="39"/>
        <v>91340</v>
      </c>
    </row>
    <row r="366" spans="1:14" s="65" customFormat="1" ht="18.75" customHeight="1">
      <c r="A366" s="307" t="s">
        <v>453</v>
      </c>
      <c r="B366" s="307"/>
      <c r="C366" s="307"/>
      <c r="D366" s="307"/>
      <c r="E366" s="307"/>
      <c r="F366" s="307"/>
      <c r="G366" s="307"/>
      <c r="H366" s="307"/>
      <c r="I366" s="307"/>
      <c r="J366" s="307"/>
      <c r="K366" s="307"/>
      <c r="L366" s="307"/>
      <c r="M366" s="307"/>
      <c r="N366" s="222"/>
    </row>
    <row r="367" spans="1:14" s="65" customFormat="1" ht="14.25" customHeight="1">
      <c r="A367" s="240" t="s">
        <v>454</v>
      </c>
      <c r="B367" s="287" t="s">
        <v>53</v>
      </c>
      <c r="C367" s="357">
        <f t="shared" si="40"/>
        <v>0</v>
      </c>
      <c r="D367" s="375">
        <f aca="true" t="shared" si="45" ref="D367:D377">ROUND(E367*1.02,-1)</f>
        <v>0</v>
      </c>
      <c r="E367" s="375">
        <f aca="true" t="shared" si="46" ref="E367:E377">ROUND(F367*1.03,-1)</f>
        <v>0</v>
      </c>
      <c r="F367" s="380"/>
      <c r="G367" s="390">
        <v>0.222</v>
      </c>
      <c r="H367" s="288" t="s">
        <v>446</v>
      </c>
      <c r="I367" s="288" t="s">
        <v>455</v>
      </c>
      <c r="J367" s="254" t="s">
        <v>431</v>
      </c>
      <c r="K367" s="256">
        <v>6</v>
      </c>
      <c r="L367" s="257"/>
      <c r="M367" s="257"/>
      <c r="N367" s="385">
        <f t="shared" si="39"/>
        <v>0</v>
      </c>
    </row>
    <row r="368" spans="1:14" s="65" customFormat="1" ht="14.25" customHeight="1">
      <c r="A368" s="240" t="s">
        <v>454</v>
      </c>
      <c r="B368" s="287" t="s">
        <v>53</v>
      </c>
      <c r="C368" s="357">
        <f t="shared" si="40"/>
        <v>0</v>
      </c>
      <c r="D368" s="375">
        <f t="shared" si="45"/>
        <v>0</v>
      </c>
      <c r="E368" s="375">
        <f t="shared" si="46"/>
        <v>0</v>
      </c>
      <c r="F368" s="380"/>
      <c r="G368" s="390">
        <v>0.229</v>
      </c>
      <c r="H368" s="288" t="s">
        <v>456</v>
      </c>
      <c r="I368" s="288" t="s">
        <v>455</v>
      </c>
      <c r="J368" s="254" t="s">
        <v>431</v>
      </c>
      <c r="K368" s="256">
        <v>6</v>
      </c>
      <c r="L368" s="257"/>
      <c r="M368" s="257"/>
      <c r="N368" s="385">
        <f t="shared" si="39"/>
        <v>0</v>
      </c>
    </row>
    <row r="369" spans="1:14" s="65" customFormat="1" ht="14.25" customHeight="1">
      <c r="A369" s="192" t="s">
        <v>457</v>
      </c>
      <c r="B369" s="192" t="s">
        <v>53</v>
      </c>
      <c r="C369" s="357">
        <f t="shared" si="40"/>
        <v>0</v>
      </c>
      <c r="D369" s="375">
        <f t="shared" si="45"/>
        <v>0</v>
      </c>
      <c r="E369" s="375">
        <f t="shared" si="46"/>
        <v>0</v>
      </c>
      <c r="F369" s="380"/>
      <c r="G369" s="390">
        <v>0.395</v>
      </c>
      <c r="H369" s="254" t="s">
        <v>446</v>
      </c>
      <c r="I369" s="254" t="s">
        <v>455</v>
      </c>
      <c r="J369" s="254" t="s">
        <v>431</v>
      </c>
      <c r="K369" s="256">
        <v>6</v>
      </c>
      <c r="L369" s="256"/>
      <c r="M369" s="248"/>
      <c r="N369" s="385">
        <f t="shared" si="39"/>
        <v>0</v>
      </c>
    </row>
    <row r="370" spans="1:14" s="65" customFormat="1" ht="13.5" customHeight="1">
      <c r="A370" s="192" t="s">
        <v>457</v>
      </c>
      <c r="B370" s="192" t="s">
        <v>53</v>
      </c>
      <c r="C370" s="356">
        <f t="shared" si="40"/>
        <v>34.29076</v>
      </c>
      <c r="D370" s="373">
        <f t="shared" si="45"/>
        <v>81210</v>
      </c>
      <c r="E370" s="373">
        <f t="shared" si="46"/>
        <v>79620</v>
      </c>
      <c r="F370" s="374">
        <v>77300</v>
      </c>
      <c r="G370" s="389">
        <v>0.406</v>
      </c>
      <c r="H370" s="251" t="s">
        <v>458</v>
      </c>
      <c r="I370" s="195" t="s">
        <v>455</v>
      </c>
      <c r="J370" s="195" t="s">
        <v>431</v>
      </c>
      <c r="K370" s="193">
        <v>6</v>
      </c>
      <c r="L370" s="193">
        <v>12</v>
      </c>
      <c r="M370" s="296"/>
      <c r="N370" s="385">
        <f t="shared" si="39"/>
        <v>84460</v>
      </c>
    </row>
    <row r="371" spans="1:14" s="65" customFormat="1" ht="13.5" customHeight="1">
      <c r="A371" s="236" t="s">
        <v>429</v>
      </c>
      <c r="B371" s="240" t="s">
        <v>53</v>
      </c>
      <c r="C371" s="357">
        <f>(N371*G371)/1000</f>
        <v>0</v>
      </c>
      <c r="D371" s="375">
        <f t="shared" si="45"/>
        <v>0</v>
      </c>
      <c r="E371" s="375">
        <f t="shared" si="46"/>
        <v>0</v>
      </c>
      <c r="F371" s="374"/>
      <c r="G371" s="386">
        <v>0.635</v>
      </c>
      <c r="H371" s="291" t="s">
        <v>265</v>
      </c>
      <c r="I371" s="291" t="s">
        <v>455</v>
      </c>
      <c r="J371" s="291" t="s">
        <v>431</v>
      </c>
      <c r="K371" s="292">
        <v>8</v>
      </c>
      <c r="L371" s="292">
        <v>16</v>
      </c>
      <c r="M371" s="193"/>
      <c r="N371" s="385">
        <f t="shared" si="39"/>
        <v>0</v>
      </c>
    </row>
    <row r="372" spans="1:14" s="65" customFormat="1" ht="15" customHeight="1">
      <c r="A372" s="236" t="s">
        <v>429</v>
      </c>
      <c r="B372" s="240" t="s">
        <v>53</v>
      </c>
      <c r="C372" s="356">
        <f t="shared" si="40"/>
        <v>52.280739999999994</v>
      </c>
      <c r="D372" s="373">
        <f t="shared" si="45"/>
        <v>81210</v>
      </c>
      <c r="E372" s="373">
        <f t="shared" si="46"/>
        <v>79620</v>
      </c>
      <c r="F372" s="374">
        <v>77300</v>
      </c>
      <c r="G372" s="390">
        <v>0.619</v>
      </c>
      <c r="H372" s="243" t="s">
        <v>459</v>
      </c>
      <c r="I372" s="247" t="s">
        <v>455</v>
      </c>
      <c r="J372" s="247" t="s">
        <v>431</v>
      </c>
      <c r="K372" s="248">
        <v>8</v>
      </c>
      <c r="L372" s="248">
        <v>16</v>
      </c>
      <c r="M372" s="248"/>
      <c r="N372" s="385">
        <f t="shared" si="39"/>
        <v>84460</v>
      </c>
    </row>
    <row r="373" spans="1:14" s="65" customFormat="1" ht="15">
      <c r="A373" s="192" t="s">
        <v>433</v>
      </c>
      <c r="B373" s="192" t="s">
        <v>53</v>
      </c>
      <c r="C373" s="356">
        <f t="shared" si="40"/>
        <v>70.47810000000001</v>
      </c>
      <c r="D373" s="373">
        <f t="shared" si="45"/>
        <v>76060</v>
      </c>
      <c r="E373" s="373">
        <f t="shared" si="46"/>
        <v>74570</v>
      </c>
      <c r="F373" s="374">
        <v>72400</v>
      </c>
      <c r="G373" s="386">
        <v>0.891</v>
      </c>
      <c r="H373" s="243" t="s">
        <v>460</v>
      </c>
      <c r="I373" s="243" t="s">
        <v>455</v>
      </c>
      <c r="J373" s="243" t="s">
        <v>431</v>
      </c>
      <c r="K373" s="244">
        <v>10</v>
      </c>
      <c r="L373" s="244">
        <v>20</v>
      </c>
      <c r="M373" s="193"/>
      <c r="N373" s="385">
        <f t="shared" si="39"/>
        <v>79100</v>
      </c>
    </row>
    <row r="374" spans="1:14" s="65" customFormat="1" ht="15">
      <c r="A374" s="240" t="s">
        <v>433</v>
      </c>
      <c r="B374" s="240" t="s">
        <v>53</v>
      </c>
      <c r="C374" s="357">
        <f>(N374*G374)/1000</f>
        <v>0</v>
      </c>
      <c r="D374" s="375">
        <f t="shared" si="45"/>
        <v>0</v>
      </c>
      <c r="E374" s="375">
        <f t="shared" si="46"/>
        <v>0</v>
      </c>
      <c r="F374" s="376"/>
      <c r="G374" s="386">
        <v>0.908</v>
      </c>
      <c r="H374" s="288" t="s">
        <v>461</v>
      </c>
      <c r="I374" s="288" t="s">
        <v>455</v>
      </c>
      <c r="J374" s="288" t="s">
        <v>431</v>
      </c>
      <c r="K374" s="296">
        <v>10</v>
      </c>
      <c r="L374" s="296">
        <v>20</v>
      </c>
      <c r="M374" s="244"/>
      <c r="N374" s="385">
        <f t="shared" si="39"/>
        <v>0</v>
      </c>
    </row>
    <row r="375" spans="1:14" s="65" customFormat="1" ht="15" customHeight="1">
      <c r="A375" s="192" t="s">
        <v>434</v>
      </c>
      <c r="B375" s="192" t="s">
        <v>53</v>
      </c>
      <c r="C375" s="356">
        <f t="shared" si="40"/>
        <v>100.2752</v>
      </c>
      <c r="D375" s="373">
        <f t="shared" si="45"/>
        <v>75330</v>
      </c>
      <c r="E375" s="373">
        <f t="shared" si="46"/>
        <v>73850</v>
      </c>
      <c r="F375" s="374">
        <v>71700</v>
      </c>
      <c r="G375" s="386">
        <v>1.28</v>
      </c>
      <c r="H375" s="195" t="s">
        <v>459</v>
      </c>
      <c r="I375" s="195" t="s">
        <v>455</v>
      </c>
      <c r="J375" s="195" t="s">
        <v>431</v>
      </c>
      <c r="K375" s="244">
        <v>12</v>
      </c>
      <c r="L375" s="244">
        <v>24</v>
      </c>
      <c r="M375" s="193"/>
      <c r="N375" s="385">
        <f t="shared" si="39"/>
        <v>78340</v>
      </c>
    </row>
    <row r="376" spans="1:14" s="65" customFormat="1" ht="15" customHeight="1">
      <c r="A376" s="192" t="s">
        <v>434</v>
      </c>
      <c r="B376" s="192" t="s">
        <v>53</v>
      </c>
      <c r="C376" s="357">
        <f>(N376*G376)/1000</f>
        <v>0</v>
      </c>
      <c r="D376" s="375">
        <f t="shared" si="45"/>
        <v>0</v>
      </c>
      <c r="E376" s="375">
        <f t="shared" si="46"/>
        <v>0</v>
      </c>
      <c r="F376" s="376"/>
      <c r="G376" s="386">
        <v>1.28</v>
      </c>
      <c r="H376" s="399" t="s">
        <v>461</v>
      </c>
      <c r="I376" s="399" t="s">
        <v>455</v>
      </c>
      <c r="J376" s="399" t="s">
        <v>431</v>
      </c>
      <c r="K376" s="400">
        <v>12</v>
      </c>
      <c r="L376" s="400">
        <v>24</v>
      </c>
      <c r="M376" s="296"/>
      <c r="N376" s="385">
        <f t="shared" si="39"/>
        <v>0</v>
      </c>
    </row>
    <row r="377" spans="1:14" s="65" customFormat="1" ht="14.25" customHeight="1">
      <c r="A377" s="192" t="s">
        <v>462</v>
      </c>
      <c r="B377" s="192" t="s">
        <v>53</v>
      </c>
      <c r="C377" s="356">
        <f t="shared" si="40"/>
        <v>124.56060000000001</v>
      </c>
      <c r="D377" s="373">
        <f t="shared" si="45"/>
        <v>75330</v>
      </c>
      <c r="E377" s="373">
        <f t="shared" si="46"/>
        <v>73850</v>
      </c>
      <c r="F377" s="374">
        <v>71700</v>
      </c>
      <c r="G377" s="386">
        <v>1.59</v>
      </c>
      <c r="H377" s="195" t="s">
        <v>265</v>
      </c>
      <c r="I377" s="195" t="s">
        <v>455</v>
      </c>
      <c r="J377" s="195" t="s">
        <v>431</v>
      </c>
      <c r="K377" s="244">
        <v>12</v>
      </c>
      <c r="L377" s="244">
        <v>24</v>
      </c>
      <c r="M377" s="193"/>
      <c r="N377" s="385">
        <f t="shared" si="39"/>
        <v>78340</v>
      </c>
    </row>
    <row r="378" spans="1:14" s="65" customFormat="1" ht="14.25" customHeight="1">
      <c r="A378" s="192" t="s">
        <v>462</v>
      </c>
      <c r="B378" s="192" t="s">
        <v>53</v>
      </c>
      <c r="C378" s="357">
        <f aca="true" t="shared" si="47" ref="C378:C384">(N378*G378)/1000</f>
        <v>0</v>
      </c>
      <c r="D378" s="375">
        <f aca="true" t="shared" si="48" ref="D378:D384">ROUND(E378*1.02,-1)</f>
        <v>0</v>
      </c>
      <c r="E378" s="375">
        <f aca="true" t="shared" si="49" ref="E378:E384">ROUND(F378*1.03,-1)</f>
        <v>0</v>
      </c>
      <c r="F378" s="376"/>
      <c r="G378" s="386">
        <v>1.59</v>
      </c>
      <c r="H378" s="288" t="s">
        <v>461</v>
      </c>
      <c r="I378" s="288" t="s">
        <v>455</v>
      </c>
      <c r="J378" s="288" t="s">
        <v>431</v>
      </c>
      <c r="K378" s="296">
        <v>12</v>
      </c>
      <c r="L378" s="296">
        <v>24</v>
      </c>
      <c r="M378" s="193"/>
      <c r="N378" s="385">
        <f t="shared" si="39"/>
        <v>0</v>
      </c>
    </row>
    <row r="379" spans="1:14" s="65" customFormat="1" ht="15">
      <c r="A379" s="192" t="s">
        <v>438</v>
      </c>
      <c r="B379" s="240" t="s">
        <v>53</v>
      </c>
      <c r="C379" s="357">
        <f t="shared" si="47"/>
        <v>0</v>
      </c>
      <c r="D379" s="375">
        <f t="shared" si="48"/>
        <v>0</v>
      </c>
      <c r="E379" s="375">
        <f t="shared" si="49"/>
        <v>0</v>
      </c>
      <c r="F379" s="376"/>
      <c r="G379" s="386">
        <v>2</v>
      </c>
      <c r="H379" s="288" t="s">
        <v>463</v>
      </c>
      <c r="I379" s="288" t="s">
        <v>455</v>
      </c>
      <c r="J379" s="288" t="s">
        <v>431</v>
      </c>
      <c r="K379" s="296">
        <v>16</v>
      </c>
      <c r="L379" s="296">
        <v>32</v>
      </c>
      <c r="M379" s="296"/>
      <c r="N379" s="385">
        <f t="shared" si="39"/>
        <v>0</v>
      </c>
    </row>
    <row r="380" spans="1:14" s="65" customFormat="1" ht="15" customHeight="1">
      <c r="A380" s="192" t="s">
        <v>440</v>
      </c>
      <c r="B380" s="240" t="s">
        <v>53</v>
      </c>
      <c r="C380" s="357">
        <f t="shared" si="47"/>
        <v>0</v>
      </c>
      <c r="D380" s="375">
        <f t="shared" si="48"/>
        <v>0</v>
      </c>
      <c r="E380" s="375">
        <f t="shared" si="49"/>
        <v>0</v>
      </c>
      <c r="F380" s="376"/>
      <c r="G380" s="386">
        <v>2.47</v>
      </c>
      <c r="H380" s="288" t="s">
        <v>417</v>
      </c>
      <c r="I380" s="288" t="s">
        <v>455</v>
      </c>
      <c r="J380" s="288" t="s">
        <v>431</v>
      </c>
      <c r="K380" s="296">
        <v>16</v>
      </c>
      <c r="L380" s="296">
        <v>32</v>
      </c>
      <c r="M380" s="193"/>
      <c r="N380" s="385">
        <f t="shared" si="39"/>
        <v>0</v>
      </c>
    </row>
    <row r="381" spans="1:14" s="65" customFormat="1" ht="15">
      <c r="A381" s="192" t="s">
        <v>441</v>
      </c>
      <c r="B381" s="240" t="s">
        <v>53</v>
      </c>
      <c r="C381" s="357">
        <f t="shared" si="47"/>
        <v>0</v>
      </c>
      <c r="D381" s="375">
        <f t="shared" si="48"/>
        <v>0</v>
      </c>
      <c r="E381" s="375">
        <f t="shared" si="49"/>
        <v>0</v>
      </c>
      <c r="F381" s="376"/>
      <c r="G381" s="386">
        <v>3</v>
      </c>
      <c r="H381" s="288" t="s">
        <v>417</v>
      </c>
      <c r="I381" s="288" t="s">
        <v>455</v>
      </c>
      <c r="J381" s="288" t="s">
        <v>431</v>
      </c>
      <c r="K381" s="296">
        <v>18</v>
      </c>
      <c r="L381" s="296">
        <v>36</v>
      </c>
      <c r="M381" s="296"/>
      <c r="N381" s="385">
        <f t="shared" si="39"/>
        <v>0</v>
      </c>
    </row>
    <row r="382" spans="1:14" s="65" customFormat="1" ht="15" customHeight="1">
      <c r="A382" s="192" t="s">
        <v>442</v>
      </c>
      <c r="B382" s="240" t="s">
        <v>53</v>
      </c>
      <c r="C382" s="357">
        <f t="shared" si="47"/>
        <v>0</v>
      </c>
      <c r="D382" s="375">
        <f t="shared" si="48"/>
        <v>0</v>
      </c>
      <c r="E382" s="375">
        <f t="shared" si="49"/>
        <v>0</v>
      </c>
      <c r="F382" s="376"/>
      <c r="G382" s="386">
        <v>3.88</v>
      </c>
      <c r="H382" s="288" t="s">
        <v>417</v>
      </c>
      <c r="I382" s="288" t="s">
        <v>455</v>
      </c>
      <c r="J382" s="288" t="s">
        <v>431</v>
      </c>
      <c r="K382" s="296">
        <v>18</v>
      </c>
      <c r="L382" s="296">
        <v>36</v>
      </c>
      <c r="M382" s="296"/>
      <c r="N382" s="385">
        <f t="shared" si="39"/>
        <v>0</v>
      </c>
    </row>
    <row r="383" spans="1:14" s="65" customFormat="1" ht="15" customHeight="1">
      <c r="A383" s="192" t="s">
        <v>443</v>
      </c>
      <c r="B383" s="240" t="s">
        <v>53</v>
      </c>
      <c r="C383" s="357">
        <f t="shared" si="47"/>
        <v>0</v>
      </c>
      <c r="D383" s="375">
        <f t="shared" si="48"/>
        <v>0</v>
      </c>
      <c r="E383" s="375">
        <f t="shared" si="49"/>
        <v>0</v>
      </c>
      <c r="F383" s="376"/>
      <c r="G383" s="386">
        <v>4.83</v>
      </c>
      <c r="H383" s="288" t="s">
        <v>265</v>
      </c>
      <c r="I383" s="288" t="s">
        <v>455</v>
      </c>
      <c r="J383" s="288" t="s">
        <v>464</v>
      </c>
      <c r="K383" s="296">
        <v>20</v>
      </c>
      <c r="L383" s="296">
        <v>40</v>
      </c>
      <c r="M383" s="193"/>
      <c r="N383" s="385">
        <f t="shared" si="39"/>
        <v>0</v>
      </c>
    </row>
    <row r="384" spans="1:14" s="65" customFormat="1" ht="15" customHeight="1">
      <c r="A384" s="192" t="s">
        <v>465</v>
      </c>
      <c r="B384" s="192" t="s">
        <v>53</v>
      </c>
      <c r="C384" s="357">
        <f t="shared" si="47"/>
        <v>0</v>
      </c>
      <c r="D384" s="375">
        <f t="shared" si="48"/>
        <v>0</v>
      </c>
      <c r="E384" s="375">
        <f t="shared" si="49"/>
        <v>0</v>
      </c>
      <c r="F384" s="376"/>
      <c r="G384" s="386">
        <v>6.31</v>
      </c>
      <c r="H384" s="288" t="s">
        <v>417</v>
      </c>
      <c r="I384" s="288" t="s">
        <v>455</v>
      </c>
      <c r="J384" s="288" t="s">
        <v>431</v>
      </c>
      <c r="K384" s="296">
        <v>30</v>
      </c>
      <c r="L384" s="296">
        <v>60</v>
      </c>
      <c r="M384" s="296"/>
      <c r="N384" s="385">
        <f t="shared" si="39"/>
        <v>0</v>
      </c>
    </row>
    <row r="385" spans="1:14" s="65" customFormat="1" ht="21" customHeight="1">
      <c r="A385" s="297" t="s">
        <v>466</v>
      </c>
      <c r="B385" s="297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  <c r="N385" s="222"/>
    </row>
    <row r="386" spans="1:14" s="65" customFormat="1" ht="15" customHeight="1">
      <c r="A386" s="192" t="s">
        <v>467</v>
      </c>
      <c r="B386" s="192" t="s">
        <v>53</v>
      </c>
      <c r="C386" s="356">
        <f t="shared" si="40"/>
        <v>576.9</v>
      </c>
      <c r="D386" s="373">
        <f aca="true" t="shared" si="50" ref="D386:D394">ROUND(E386*1.02,-1)</f>
        <v>92450</v>
      </c>
      <c r="E386" s="373">
        <f aca="true" t="shared" si="51" ref="E386:E394">ROUND(F386*1.03,-1)</f>
        <v>90640</v>
      </c>
      <c r="F386" s="373">
        <v>88000</v>
      </c>
      <c r="G386" s="386">
        <v>6</v>
      </c>
      <c r="H386" s="195" t="s">
        <v>265</v>
      </c>
      <c r="I386" s="195" t="s">
        <v>468</v>
      </c>
      <c r="J386" s="195" t="s">
        <v>469</v>
      </c>
      <c r="K386" s="193">
        <v>30</v>
      </c>
      <c r="L386" s="193"/>
      <c r="M386" s="193"/>
      <c r="N386" s="385">
        <f t="shared" si="39"/>
        <v>96150</v>
      </c>
    </row>
    <row r="387" spans="1:14" s="65" customFormat="1" ht="15">
      <c r="A387" s="192" t="s">
        <v>470</v>
      </c>
      <c r="B387" s="240" t="s">
        <v>53</v>
      </c>
      <c r="C387" s="356">
        <f t="shared" si="40"/>
        <v>641.23185</v>
      </c>
      <c r="D387" s="373">
        <f t="shared" si="50"/>
        <v>88780</v>
      </c>
      <c r="E387" s="373">
        <f t="shared" si="51"/>
        <v>87040</v>
      </c>
      <c r="F387" s="373">
        <v>84500</v>
      </c>
      <c r="G387" s="389">
        <v>6.945</v>
      </c>
      <c r="H387" s="243" t="s">
        <v>265</v>
      </c>
      <c r="I387" s="243" t="s">
        <v>468</v>
      </c>
      <c r="J387" s="243" t="s">
        <v>469</v>
      </c>
      <c r="K387" s="244">
        <v>40</v>
      </c>
      <c r="L387" s="244"/>
      <c r="M387" s="193"/>
      <c r="N387" s="385">
        <f t="shared" si="39"/>
        <v>92330</v>
      </c>
    </row>
    <row r="388" spans="1:14" s="65" customFormat="1" ht="15">
      <c r="A388" s="192" t="s">
        <v>471</v>
      </c>
      <c r="B388" s="192" t="s">
        <v>53</v>
      </c>
      <c r="C388" s="356">
        <f t="shared" si="40"/>
        <v>808.7513600000001</v>
      </c>
      <c r="D388" s="373">
        <f t="shared" si="50"/>
        <v>87730</v>
      </c>
      <c r="E388" s="373">
        <f t="shared" si="51"/>
        <v>86010</v>
      </c>
      <c r="F388" s="373">
        <v>83500</v>
      </c>
      <c r="G388" s="392">
        <v>8.864</v>
      </c>
      <c r="H388" s="195" t="s">
        <v>265</v>
      </c>
      <c r="I388" s="195" t="s">
        <v>337</v>
      </c>
      <c r="J388" s="195" t="s">
        <v>469</v>
      </c>
      <c r="K388" s="193">
        <v>40</v>
      </c>
      <c r="L388" s="193"/>
      <c r="M388" s="193"/>
      <c r="N388" s="385">
        <f t="shared" si="39"/>
        <v>91240</v>
      </c>
    </row>
    <row r="389" spans="1:14" s="65" customFormat="1" ht="15">
      <c r="A389" s="192" t="s">
        <v>472</v>
      </c>
      <c r="B389" s="192" t="s">
        <v>53</v>
      </c>
      <c r="C389" s="357">
        <f t="shared" si="40"/>
        <v>0</v>
      </c>
      <c r="D389" s="375">
        <f t="shared" si="50"/>
        <v>0</v>
      </c>
      <c r="E389" s="375">
        <f t="shared" si="51"/>
        <v>0</v>
      </c>
      <c r="F389" s="376"/>
      <c r="G389" s="392">
        <v>8.67</v>
      </c>
      <c r="H389" s="288" t="s">
        <v>265</v>
      </c>
      <c r="I389" s="288" t="s">
        <v>337</v>
      </c>
      <c r="J389" s="288" t="s">
        <v>469</v>
      </c>
      <c r="K389" s="296">
        <v>40</v>
      </c>
      <c r="L389" s="193"/>
      <c r="M389" s="193"/>
      <c r="N389" s="385">
        <f t="shared" si="39"/>
        <v>0</v>
      </c>
    </row>
    <row r="390" spans="1:14" s="65" customFormat="1" ht="15" customHeight="1">
      <c r="A390" s="192" t="s">
        <v>473</v>
      </c>
      <c r="B390" s="192" t="s">
        <v>53</v>
      </c>
      <c r="C390" s="357">
        <f t="shared" si="40"/>
        <v>0</v>
      </c>
      <c r="D390" s="375">
        <f t="shared" si="50"/>
        <v>0</v>
      </c>
      <c r="E390" s="375">
        <f t="shared" si="51"/>
        <v>0</v>
      </c>
      <c r="F390" s="380"/>
      <c r="G390" s="387">
        <v>10.65</v>
      </c>
      <c r="H390" s="249" t="s">
        <v>265</v>
      </c>
      <c r="I390" s="249" t="s">
        <v>337</v>
      </c>
      <c r="J390" s="249" t="s">
        <v>469</v>
      </c>
      <c r="K390" s="250">
        <v>50</v>
      </c>
      <c r="L390" s="239"/>
      <c r="M390" s="239"/>
      <c r="N390" s="385">
        <f t="shared" si="39"/>
        <v>0</v>
      </c>
    </row>
    <row r="391" spans="1:14" s="65" customFormat="1" ht="15" customHeight="1">
      <c r="A391" s="192" t="s">
        <v>474</v>
      </c>
      <c r="B391" s="192" t="s">
        <v>53</v>
      </c>
      <c r="C391" s="356">
        <f t="shared" si="40"/>
        <v>1041.35625</v>
      </c>
      <c r="D391" s="373">
        <f t="shared" si="50"/>
        <v>94240</v>
      </c>
      <c r="E391" s="373">
        <f t="shared" si="51"/>
        <v>92390</v>
      </c>
      <c r="F391" s="381">
        <v>89700</v>
      </c>
      <c r="G391" s="389">
        <v>10.625</v>
      </c>
      <c r="H391" s="243" t="s">
        <v>265</v>
      </c>
      <c r="I391" s="243" t="s">
        <v>337</v>
      </c>
      <c r="J391" s="243" t="s">
        <v>469</v>
      </c>
      <c r="K391" s="244">
        <v>50</v>
      </c>
      <c r="L391" s="244"/>
      <c r="M391" s="244"/>
      <c r="N391" s="385">
        <f t="shared" si="39"/>
        <v>98010</v>
      </c>
    </row>
    <row r="392" spans="1:14" s="65" customFormat="1" ht="15" customHeight="1">
      <c r="A392" s="192" t="s">
        <v>475</v>
      </c>
      <c r="B392" s="192" t="s">
        <v>53</v>
      </c>
      <c r="C392" s="356">
        <f t="shared" si="40"/>
        <v>1274.13</v>
      </c>
      <c r="D392" s="373">
        <f t="shared" si="50"/>
        <v>94240</v>
      </c>
      <c r="E392" s="373">
        <f t="shared" si="51"/>
        <v>92390</v>
      </c>
      <c r="F392" s="381">
        <v>89700</v>
      </c>
      <c r="G392" s="389">
        <v>13</v>
      </c>
      <c r="H392" s="243" t="s">
        <v>265</v>
      </c>
      <c r="I392" s="243" t="s">
        <v>337</v>
      </c>
      <c r="J392" s="243" t="s">
        <v>469</v>
      </c>
      <c r="K392" s="244">
        <v>60</v>
      </c>
      <c r="L392" s="193"/>
      <c r="M392" s="193"/>
      <c r="N392" s="385">
        <f t="shared" si="39"/>
        <v>98010</v>
      </c>
    </row>
    <row r="393" spans="1:14" s="65" customFormat="1" ht="15" customHeight="1">
      <c r="A393" s="192" t="s">
        <v>476</v>
      </c>
      <c r="B393" s="240" t="s">
        <v>53</v>
      </c>
      <c r="C393" s="357">
        <f t="shared" si="40"/>
        <v>0</v>
      </c>
      <c r="D393" s="375">
        <f t="shared" si="50"/>
        <v>0</v>
      </c>
      <c r="E393" s="375">
        <f t="shared" si="51"/>
        <v>0</v>
      </c>
      <c r="F393" s="380"/>
      <c r="G393" s="386">
        <v>12.49</v>
      </c>
      <c r="H393" s="288" t="s">
        <v>265</v>
      </c>
      <c r="I393" s="288" t="s">
        <v>368</v>
      </c>
      <c r="J393" s="288" t="s">
        <v>477</v>
      </c>
      <c r="K393" s="296">
        <v>60</v>
      </c>
      <c r="L393" s="244"/>
      <c r="M393" s="244"/>
      <c r="N393" s="385">
        <f t="shared" si="39"/>
        <v>0</v>
      </c>
    </row>
    <row r="394" spans="1:14" s="65" customFormat="1" ht="15" customHeight="1">
      <c r="A394" s="192" t="s">
        <v>478</v>
      </c>
      <c r="B394" s="192" t="s">
        <v>53</v>
      </c>
      <c r="C394" s="356">
        <f t="shared" si="40"/>
        <v>1428.9858000000002</v>
      </c>
      <c r="D394" s="373">
        <f t="shared" si="50"/>
        <v>94240</v>
      </c>
      <c r="E394" s="373">
        <f t="shared" si="51"/>
        <v>92390</v>
      </c>
      <c r="F394" s="381">
        <v>89700</v>
      </c>
      <c r="G394" s="389">
        <v>14.58</v>
      </c>
      <c r="H394" s="243" t="s">
        <v>265</v>
      </c>
      <c r="I394" s="243" t="s">
        <v>368</v>
      </c>
      <c r="J394" s="243" t="s">
        <v>469</v>
      </c>
      <c r="K394" s="244">
        <v>70</v>
      </c>
      <c r="L394" s="244"/>
      <c r="M394" s="244"/>
      <c r="N394" s="385">
        <f t="shared" si="39"/>
        <v>98010</v>
      </c>
    </row>
    <row r="395" spans="1:14" s="65" customFormat="1" ht="15" customHeight="1">
      <c r="A395" s="192" t="s">
        <v>479</v>
      </c>
      <c r="B395" s="192" t="s">
        <v>53</v>
      </c>
      <c r="C395" s="357">
        <f t="shared" si="40"/>
        <v>0</v>
      </c>
      <c r="D395" s="375">
        <f aca="true" t="shared" si="52" ref="D395:D401">ROUND(E395*1.02,-1)</f>
        <v>0</v>
      </c>
      <c r="E395" s="375">
        <f aca="true" t="shared" si="53" ref="E395:E401">ROUND(F395*1.03,-1)</f>
        <v>0</v>
      </c>
      <c r="F395" s="380"/>
      <c r="G395" s="386">
        <v>14.3</v>
      </c>
      <c r="H395" s="288" t="s">
        <v>265</v>
      </c>
      <c r="I395" s="288" t="s">
        <v>368</v>
      </c>
      <c r="J395" s="288" t="s">
        <v>469</v>
      </c>
      <c r="K395" s="296">
        <v>70</v>
      </c>
      <c r="L395" s="296"/>
      <c r="M395" s="296"/>
      <c r="N395" s="385">
        <f t="shared" si="39"/>
        <v>0</v>
      </c>
    </row>
    <row r="396" spans="1:14" s="65" customFormat="1" ht="15" customHeight="1">
      <c r="A396" s="192" t="s">
        <v>480</v>
      </c>
      <c r="B396" s="192" t="s">
        <v>53</v>
      </c>
      <c r="C396" s="357">
        <f t="shared" si="40"/>
        <v>0</v>
      </c>
      <c r="D396" s="375">
        <f t="shared" si="52"/>
        <v>0</v>
      </c>
      <c r="E396" s="375">
        <f t="shared" si="53"/>
        <v>0</v>
      </c>
      <c r="F396" s="381"/>
      <c r="G396" s="386">
        <v>16.67</v>
      </c>
      <c r="H396" s="288" t="s">
        <v>265</v>
      </c>
      <c r="I396" s="288" t="s">
        <v>368</v>
      </c>
      <c r="J396" s="288" t="s">
        <v>469</v>
      </c>
      <c r="K396" s="296">
        <v>148</v>
      </c>
      <c r="L396" s="296"/>
      <c r="M396" s="296"/>
      <c r="N396" s="385">
        <f t="shared" si="39"/>
        <v>0</v>
      </c>
    </row>
    <row r="397" spans="1:14" s="65" customFormat="1" ht="15" customHeight="1">
      <c r="A397" s="192" t="s">
        <v>481</v>
      </c>
      <c r="B397" s="192" t="s">
        <v>53</v>
      </c>
      <c r="C397" s="194">
        <f t="shared" si="40"/>
        <v>1662.7950000000003</v>
      </c>
      <c r="D397" s="373">
        <f t="shared" si="52"/>
        <v>97790</v>
      </c>
      <c r="E397" s="373">
        <f t="shared" si="53"/>
        <v>95870</v>
      </c>
      <c r="F397" s="382">
        <v>93080</v>
      </c>
      <c r="G397" s="386">
        <v>16.35</v>
      </c>
      <c r="H397" s="195" t="s">
        <v>265</v>
      </c>
      <c r="I397" s="195" t="s">
        <v>468</v>
      </c>
      <c r="J397" s="195" t="s">
        <v>469</v>
      </c>
      <c r="K397" s="193">
        <v>148</v>
      </c>
      <c r="L397" s="193"/>
      <c r="M397" s="193"/>
      <c r="N397" s="385">
        <f t="shared" si="39"/>
        <v>101700</v>
      </c>
    </row>
    <row r="398" spans="1:14" s="65" customFormat="1" ht="15">
      <c r="A398" s="192" t="s">
        <v>482</v>
      </c>
      <c r="B398" s="240" t="s">
        <v>53</v>
      </c>
      <c r="C398" s="357">
        <f t="shared" si="40"/>
        <v>0</v>
      </c>
      <c r="D398" s="375">
        <f t="shared" si="52"/>
        <v>0</v>
      </c>
      <c r="E398" s="375">
        <f t="shared" si="53"/>
        <v>0</v>
      </c>
      <c r="F398" s="380"/>
      <c r="G398" s="386">
        <v>18.72</v>
      </c>
      <c r="H398" s="288" t="s">
        <v>265</v>
      </c>
      <c r="I398" s="288" t="s">
        <v>368</v>
      </c>
      <c r="J398" s="288" t="s">
        <v>469</v>
      </c>
      <c r="K398" s="296">
        <v>200</v>
      </c>
      <c r="L398" s="296"/>
      <c r="M398" s="296"/>
      <c r="N398" s="385">
        <f t="shared" si="39"/>
        <v>0</v>
      </c>
    </row>
    <row r="399" spans="1:14" s="65" customFormat="1" ht="15" customHeight="1">
      <c r="A399" s="192" t="s">
        <v>483</v>
      </c>
      <c r="B399" s="240" t="s">
        <v>53</v>
      </c>
      <c r="C399" s="357">
        <f t="shared" si="40"/>
        <v>0</v>
      </c>
      <c r="D399" s="375">
        <f t="shared" si="52"/>
        <v>0</v>
      </c>
      <c r="E399" s="375">
        <f t="shared" si="53"/>
        <v>0</v>
      </c>
      <c r="F399" s="374"/>
      <c r="G399" s="386">
        <v>21</v>
      </c>
      <c r="H399" s="288" t="s">
        <v>265</v>
      </c>
      <c r="I399" s="288" t="s">
        <v>337</v>
      </c>
      <c r="J399" s="288" t="s">
        <v>469</v>
      </c>
      <c r="K399" s="296">
        <v>220</v>
      </c>
      <c r="L399" s="296"/>
      <c r="M399" s="296"/>
      <c r="N399" s="385">
        <f t="shared" si="39"/>
        <v>0</v>
      </c>
    </row>
    <row r="400" spans="1:14" s="65" customFormat="1" ht="15" customHeight="1">
      <c r="A400" s="192" t="s">
        <v>484</v>
      </c>
      <c r="B400" s="240" t="s">
        <v>53</v>
      </c>
      <c r="C400" s="357">
        <f t="shared" si="40"/>
        <v>0</v>
      </c>
      <c r="D400" s="375">
        <f t="shared" si="52"/>
        <v>0</v>
      </c>
      <c r="E400" s="375">
        <f t="shared" si="53"/>
        <v>0</v>
      </c>
      <c r="F400" s="374"/>
      <c r="G400" s="386">
        <v>24.306</v>
      </c>
      <c r="H400" s="308" t="s">
        <v>265</v>
      </c>
      <c r="I400" s="288" t="s">
        <v>485</v>
      </c>
      <c r="J400" s="288" t="s">
        <v>469</v>
      </c>
      <c r="K400" s="296">
        <v>250</v>
      </c>
      <c r="L400" s="296"/>
      <c r="M400" s="296"/>
      <c r="N400" s="385">
        <f t="shared" si="39"/>
        <v>0</v>
      </c>
    </row>
    <row r="401" spans="1:14" ht="16.5" customHeight="1">
      <c r="A401" s="240" t="s">
        <v>486</v>
      </c>
      <c r="B401" s="240" t="s">
        <v>53</v>
      </c>
      <c r="C401" s="357">
        <f t="shared" si="40"/>
        <v>0</v>
      </c>
      <c r="D401" s="375">
        <f t="shared" si="52"/>
        <v>0</v>
      </c>
      <c r="E401" s="375">
        <f t="shared" si="53"/>
        <v>0</v>
      </c>
      <c r="F401" s="374"/>
      <c r="G401" s="386">
        <v>27.788</v>
      </c>
      <c r="H401" s="288" t="s">
        <v>265</v>
      </c>
      <c r="I401" s="288" t="s">
        <v>368</v>
      </c>
      <c r="J401" s="288" t="s">
        <v>469</v>
      </c>
      <c r="K401" s="296">
        <v>280</v>
      </c>
      <c r="L401" s="296"/>
      <c r="M401" s="296"/>
      <c r="N401" s="385">
        <f t="shared" si="39"/>
        <v>0</v>
      </c>
    </row>
    <row r="402" spans="1:14" s="65" customFormat="1" ht="23.25" customHeight="1">
      <c r="A402" s="297" t="s">
        <v>487</v>
      </c>
      <c r="B402" s="297"/>
      <c r="C402" s="297"/>
      <c r="D402" s="297"/>
      <c r="E402" s="297"/>
      <c r="F402" s="297"/>
      <c r="G402" s="297"/>
      <c r="H402" s="297"/>
      <c r="I402" s="297"/>
      <c r="J402" s="297"/>
      <c r="K402" s="297"/>
      <c r="L402" s="297"/>
      <c r="M402" s="297"/>
      <c r="N402" s="222"/>
    </row>
    <row r="403" spans="1:14" ht="15">
      <c r="A403" s="192" t="s">
        <v>331</v>
      </c>
      <c r="B403" s="240" t="s">
        <v>53</v>
      </c>
      <c r="C403" s="402">
        <f t="shared" si="40"/>
        <v>0</v>
      </c>
      <c r="D403" s="403">
        <f>ROUND(E403*1.02,-1)</f>
        <v>0</v>
      </c>
      <c r="E403" s="403">
        <f>ROUND(F403*1.03,-1)</f>
        <v>0</v>
      </c>
      <c r="F403" s="403"/>
      <c r="G403" s="389">
        <v>6.905</v>
      </c>
      <c r="H403" s="399" t="s">
        <v>265</v>
      </c>
      <c r="I403" s="399" t="s">
        <v>368</v>
      </c>
      <c r="J403" s="399" t="s">
        <v>488</v>
      </c>
      <c r="K403" s="400">
        <v>30</v>
      </c>
      <c r="L403" s="193"/>
      <c r="M403" s="296"/>
      <c r="N403" s="385">
        <f t="shared" si="39"/>
        <v>0</v>
      </c>
    </row>
    <row r="404" spans="1:14" ht="15">
      <c r="A404" s="192" t="s">
        <v>328</v>
      </c>
      <c r="B404" s="192" t="s">
        <v>53</v>
      </c>
      <c r="C404" s="402">
        <f t="shared" si="40"/>
        <v>0</v>
      </c>
      <c r="D404" s="403">
        <f>ROUND(E404*1.02,-1)</f>
        <v>0</v>
      </c>
      <c r="E404" s="403">
        <f>ROUND(F404*1.03,-1)</f>
        <v>0</v>
      </c>
      <c r="F404" s="403"/>
      <c r="G404" s="386">
        <v>5.87</v>
      </c>
      <c r="H404" s="399" t="s">
        <v>265</v>
      </c>
      <c r="I404" s="399" t="s">
        <v>368</v>
      </c>
      <c r="J404" s="399" t="s">
        <v>488</v>
      </c>
      <c r="K404" s="400">
        <v>30</v>
      </c>
      <c r="L404" s="193"/>
      <c r="M404" s="193"/>
      <c r="N404" s="385">
        <f t="shared" si="39"/>
        <v>0</v>
      </c>
    </row>
    <row r="405" spans="1:14" s="65" customFormat="1" ht="19.5" customHeight="1">
      <c r="A405" s="297" t="s">
        <v>489</v>
      </c>
      <c r="B405" s="297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  <c r="N405" s="222"/>
    </row>
    <row r="406" spans="1:14" s="65" customFormat="1" ht="15" customHeight="1">
      <c r="A406" s="192" t="s">
        <v>490</v>
      </c>
      <c r="B406" s="240" t="s">
        <v>53</v>
      </c>
      <c r="C406" s="231"/>
      <c r="D406" s="232"/>
      <c r="E406" s="300"/>
      <c r="F406" s="232"/>
      <c r="G406" s="298"/>
      <c r="H406" s="288" t="s">
        <v>491</v>
      </c>
      <c r="I406" s="288"/>
      <c r="J406" s="288" t="s">
        <v>492</v>
      </c>
      <c r="K406" s="296"/>
      <c r="L406" s="296"/>
      <c r="M406" s="296"/>
      <c r="N406" s="228"/>
    </row>
    <row r="407" spans="1:14" s="65" customFormat="1" ht="15.75" customHeight="1">
      <c r="A407" s="192" t="s">
        <v>493</v>
      </c>
      <c r="B407" s="240" t="s">
        <v>53</v>
      </c>
      <c r="C407" s="231"/>
      <c r="D407" s="232"/>
      <c r="E407" s="232"/>
      <c r="F407" s="232"/>
      <c r="G407" s="298"/>
      <c r="H407" s="288" t="s">
        <v>491</v>
      </c>
      <c r="I407" s="288"/>
      <c r="J407" s="288" t="s">
        <v>492</v>
      </c>
      <c r="K407" s="296"/>
      <c r="L407" s="296"/>
      <c r="M407" s="296"/>
      <c r="N407" s="228"/>
    </row>
    <row r="408" spans="1:14" s="65" customFormat="1" ht="18.75" customHeight="1">
      <c r="A408" s="192" t="s">
        <v>494</v>
      </c>
      <c r="B408" s="192" t="s">
        <v>53</v>
      </c>
      <c r="C408" s="223"/>
      <c r="D408" s="225"/>
      <c r="E408" s="225"/>
      <c r="F408" s="225"/>
      <c r="G408" s="241"/>
      <c r="H408" s="399" t="s">
        <v>491</v>
      </c>
      <c r="I408" s="399"/>
      <c r="J408" s="399" t="s">
        <v>492</v>
      </c>
      <c r="K408" s="400"/>
      <c r="L408" s="400"/>
      <c r="M408" s="296"/>
      <c r="N408" s="228"/>
    </row>
    <row r="409" spans="1:14" s="65" customFormat="1" ht="18" customHeight="1">
      <c r="A409" s="297" t="s">
        <v>495</v>
      </c>
      <c r="B409" s="297"/>
      <c r="C409" s="297"/>
      <c r="D409" s="297"/>
      <c r="E409" s="297"/>
      <c r="F409" s="297"/>
      <c r="G409" s="297"/>
      <c r="H409" s="297"/>
      <c r="I409" s="297"/>
      <c r="J409" s="297"/>
      <c r="K409" s="297"/>
      <c r="L409" s="297"/>
      <c r="M409" s="297"/>
      <c r="N409" s="222"/>
    </row>
    <row r="410" spans="1:14" s="65" customFormat="1" ht="15" customHeight="1">
      <c r="A410" s="192">
        <v>10</v>
      </c>
      <c r="B410" s="192" t="s">
        <v>53</v>
      </c>
      <c r="C410" s="299">
        <f aca="true" t="shared" si="54" ref="C410:C415">(N410*G410)/1000</f>
        <v>0</v>
      </c>
      <c r="D410" s="355">
        <f aca="true" t="shared" si="55" ref="D410:D415">ROUND(E410*1.02,-1)</f>
        <v>0</v>
      </c>
      <c r="E410" s="355">
        <f aca="true" t="shared" si="56" ref="E410:E415">ROUND(F410*1.03,-1)</f>
        <v>0</v>
      </c>
      <c r="F410" s="232"/>
      <c r="G410" s="386">
        <v>9.583</v>
      </c>
      <c r="H410" s="288" t="s">
        <v>265</v>
      </c>
      <c r="I410" s="288" t="s">
        <v>485</v>
      </c>
      <c r="J410" s="288" t="s">
        <v>496</v>
      </c>
      <c r="K410" s="296">
        <v>65</v>
      </c>
      <c r="L410" s="244"/>
      <c r="M410" s="193"/>
      <c r="N410" s="385">
        <f aca="true" t="shared" si="57" ref="N410:N415">ROUND(D410*1.04,-1)</f>
        <v>0</v>
      </c>
    </row>
    <row r="411" spans="1:14" s="65" customFormat="1" ht="15" customHeight="1">
      <c r="A411" s="192">
        <v>12</v>
      </c>
      <c r="B411" s="192" t="s">
        <v>53</v>
      </c>
      <c r="C411" s="299">
        <f t="shared" si="54"/>
        <v>0</v>
      </c>
      <c r="D411" s="355">
        <f t="shared" si="55"/>
        <v>0</v>
      </c>
      <c r="E411" s="355">
        <f t="shared" si="56"/>
        <v>0</v>
      </c>
      <c r="F411" s="232"/>
      <c r="G411" s="386">
        <v>11.716</v>
      </c>
      <c r="H411" s="288" t="s">
        <v>265</v>
      </c>
      <c r="I411" s="288" t="s">
        <v>485</v>
      </c>
      <c r="J411" s="288" t="s">
        <v>496</v>
      </c>
      <c r="K411" s="296">
        <v>65</v>
      </c>
      <c r="L411" s="193"/>
      <c r="M411" s="193"/>
      <c r="N411" s="385">
        <f t="shared" si="57"/>
        <v>0</v>
      </c>
    </row>
    <row r="412" spans="1:14" s="65" customFormat="1" ht="15">
      <c r="A412" s="192">
        <v>14</v>
      </c>
      <c r="B412" s="240" t="s">
        <v>53</v>
      </c>
      <c r="C412" s="299">
        <f t="shared" si="54"/>
        <v>0</v>
      </c>
      <c r="D412" s="355">
        <f t="shared" si="55"/>
        <v>0</v>
      </c>
      <c r="E412" s="355">
        <f t="shared" si="56"/>
        <v>0</v>
      </c>
      <c r="F412" s="232"/>
      <c r="G412" s="386">
        <v>13.889</v>
      </c>
      <c r="H412" s="288" t="s">
        <v>497</v>
      </c>
      <c r="I412" s="288" t="s">
        <v>485</v>
      </c>
      <c r="J412" s="288" t="s">
        <v>496</v>
      </c>
      <c r="K412" s="296">
        <v>70</v>
      </c>
      <c r="L412" s="244"/>
      <c r="M412" s="244"/>
      <c r="N412" s="385">
        <f t="shared" si="57"/>
        <v>0</v>
      </c>
    </row>
    <row r="413" spans="1:14" s="65" customFormat="1" ht="15" customHeight="1">
      <c r="A413" s="192">
        <v>16</v>
      </c>
      <c r="B413" s="240" t="s">
        <v>53</v>
      </c>
      <c r="C413" s="299">
        <f t="shared" si="54"/>
        <v>0</v>
      </c>
      <c r="D413" s="355">
        <f t="shared" si="55"/>
        <v>0</v>
      </c>
      <c r="E413" s="355">
        <f t="shared" si="56"/>
        <v>0</v>
      </c>
      <c r="F413" s="232"/>
      <c r="G413" s="386">
        <v>16.111</v>
      </c>
      <c r="H413" s="288" t="s">
        <v>265</v>
      </c>
      <c r="I413" s="288" t="s">
        <v>485</v>
      </c>
      <c r="J413" s="288" t="s">
        <v>496</v>
      </c>
      <c r="K413" s="296">
        <v>75</v>
      </c>
      <c r="L413" s="193"/>
      <c r="M413" s="193"/>
      <c r="N413" s="385">
        <f t="shared" si="57"/>
        <v>0</v>
      </c>
    </row>
    <row r="414" spans="1:14" s="65" customFormat="1" ht="15" customHeight="1">
      <c r="A414" s="192">
        <v>18</v>
      </c>
      <c r="B414" s="240" t="s">
        <v>53</v>
      </c>
      <c r="C414" s="299">
        <f t="shared" si="54"/>
        <v>0</v>
      </c>
      <c r="D414" s="355">
        <f t="shared" si="55"/>
        <v>0</v>
      </c>
      <c r="E414" s="355">
        <f t="shared" si="56"/>
        <v>0</v>
      </c>
      <c r="F414" s="232"/>
      <c r="G414" s="386">
        <v>19.167</v>
      </c>
      <c r="H414" s="288" t="s">
        <v>265</v>
      </c>
      <c r="I414" s="288" t="s">
        <v>485</v>
      </c>
      <c r="J414" s="288" t="s">
        <v>496</v>
      </c>
      <c r="K414" s="296">
        <v>75</v>
      </c>
      <c r="L414" s="244"/>
      <c r="M414" s="244"/>
      <c r="N414" s="385">
        <f t="shared" si="57"/>
        <v>0</v>
      </c>
    </row>
    <row r="415" spans="1:14" s="65" customFormat="1" ht="18" customHeight="1">
      <c r="A415" s="192">
        <v>20</v>
      </c>
      <c r="B415" s="192" t="s">
        <v>53</v>
      </c>
      <c r="C415" s="299">
        <f t="shared" si="54"/>
        <v>0</v>
      </c>
      <c r="D415" s="355">
        <f t="shared" si="55"/>
        <v>0</v>
      </c>
      <c r="E415" s="355">
        <f t="shared" si="56"/>
        <v>0</v>
      </c>
      <c r="F415" s="232"/>
      <c r="G415" s="386">
        <v>21.25</v>
      </c>
      <c r="H415" s="288" t="s">
        <v>265</v>
      </c>
      <c r="I415" s="288" t="s">
        <v>485</v>
      </c>
      <c r="J415" s="288" t="s">
        <v>496</v>
      </c>
      <c r="K415" s="296">
        <v>100</v>
      </c>
      <c r="L415" s="193"/>
      <c r="M415" s="296"/>
      <c r="N415" s="385">
        <f t="shared" si="57"/>
        <v>0</v>
      </c>
    </row>
    <row r="416" spans="1:14" s="65" customFormat="1" ht="18" customHeight="1">
      <c r="A416" s="297" t="s">
        <v>498</v>
      </c>
      <c r="B416" s="297"/>
      <c r="C416" s="309" t="s">
        <v>499</v>
      </c>
      <c r="D416" s="309"/>
      <c r="E416" s="309"/>
      <c r="F416" s="309"/>
      <c r="G416" s="309"/>
      <c r="H416" s="309"/>
      <c r="I416" s="309"/>
      <c r="J416" s="309"/>
      <c r="K416" s="309"/>
      <c r="L416" s="309"/>
      <c r="M416" s="309"/>
      <c r="N416" s="309"/>
    </row>
    <row r="417" spans="1:14" s="65" customFormat="1" ht="30" customHeight="1">
      <c r="A417" s="310" t="s">
        <v>500</v>
      </c>
      <c r="B417" s="240" t="s">
        <v>501</v>
      </c>
      <c r="C417" s="223"/>
      <c r="D417" s="311"/>
      <c r="E417" s="232"/>
      <c r="F417" s="232"/>
      <c r="G417" s="298"/>
      <c r="H417" s="195" t="s">
        <v>451</v>
      </c>
      <c r="I417" s="312"/>
      <c r="J417" s="195" t="s">
        <v>502</v>
      </c>
      <c r="K417" s="296"/>
      <c r="L417" s="193"/>
      <c r="M417" s="296"/>
      <c r="N417" s="228"/>
    </row>
    <row r="418" spans="1:14" s="65" customFormat="1" ht="20.25" customHeight="1">
      <c r="A418" s="297" t="s">
        <v>503</v>
      </c>
      <c r="B418" s="297"/>
      <c r="C418" s="309" t="s">
        <v>499</v>
      </c>
      <c r="D418" s="309"/>
      <c r="E418" s="309"/>
      <c r="F418" s="309"/>
      <c r="G418" s="309"/>
      <c r="H418" s="309"/>
      <c r="I418" s="309"/>
      <c r="J418" s="309"/>
      <c r="K418" s="309"/>
      <c r="L418" s="309"/>
      <c r="M418" s="309"/>
      <c r="N418" s="309"/>
    </row>
    <row r="419" spans="1:14" s="65" customFormat="1" ht="15" customHeight="1">
      <c r="A419" s="192" t="s">
        <v>504</v>
      </c>
      <c r="B419" s="240" t="s">
        <v>501</v>
      </c>
      <c r="C419" s="308">
        <f>D419/1000</f>
        <v>68.6</v>
      </c>
      <c r="D419" s="383">
        <v>68600</v>
      </c>
      <c r="E419" s="232"/>
      <c r="F419" s="232"/>
      <c r="G419" s="298"/>
      <c r="H419" s="195" t="s">
        <v>451</v>
      </c>
      <c r="I419" s="312"/>
      <c r="J419" s="195" t="s">
        <v>505</v>
      </c>
      <c r="K419" s="244"/>
      <c r="L419" s="244"/>
      <c r="M419" s="244"/>
      <c r="N419" s="222"/>
    </row>
    <row r="420" spans="1:14" s="65" customFormat="1" ht="15" customHeight="1">
      <c r="A420" s="192" t="s">
        <v>357</v>
      </c>
      <c r="B420" s="192" t="s">
        <v>501</v>
      </c>
      <c r="C420" s="357">
        <f aca="true" t="shared" si="58" ref="C420:C429">D420/1000</f>
        <v>156.75</v>
      </c>
      <c r="D420" s="393">
        <v>156750</v>
      </c>
      <c r="E420" s="224"/>
      <c r="F420" s="224"/>
      <c r="G420" s="226"/>
      <c r="H420" s="195" t="s">
        <v>451</v>
      </c>
      <c r="I420" s="312"/>
      <c r="J420" s="195" t="s">
        <v>505</v>
      </c>
      <c r="K420" s="193"/>
      <c r="L420" s="193"/>
      <c r="M420" s="193"/>
      <c r="N420" s="222"/>
    </row>
    <row r="421" spans="1:14" s="65" customFormat="1" ht="15" customHeight="1">
      <c r="A421" s="192" t="s">
        <v>361</v>
      </c>
      <c r="B421" s="192" t="s">
        <v>501</v>
      </c>
      <c r="C421" s="194">
        <f t="shared" si="58"/>
        <v>132</v>
      </c>
      <c r="D421" s="384">
        <v>132000</v>
      </c>
      <c r="E421" s="224"/>
      <c r="F421" s="224"/>
      <c r="G421" s="226"/>
      <c r="H421" s="195" t="s">
        <v>451</v>
      </c>
      <c r="I421" s="312"/>
      <c r="J421" s="195" t="s">
        <v>505</v>
      </c>
      <c r="K421" s="193"/>
      <c r="L421" s="193"/>
      <c r="M421" s="193"/>
      <c r="N421" s="222"/>
    </row>
    <row r="422" spans="1:14" s="65" customFormat="1" ht="15" customHeight="1">
      <c r="A422" s="192" t="s">
        <v>362</v>
      </c>
      <c r="B422" s="192" t="s">
        <v>501</v>
      </c>
      <c r="C422" s="194">
        <f t="shared" si="58"/>
        <v>108</v>
      </c>
      <c r="D422" s="384">
        <v>108000</v>
      </c>
      <c r="E422" s="224"/>
      <c r="F422" s="224"/>
      <c r="G422" s="226"/>
      <c r="H422" s="195" t="s">
        <v>451</v>
      </c>
      <c r="I422" s="312"/>
      <c r="J422" s="195" t="s">
        <v>505</v>
      </c>
      <c r="K422" s="193"/>
      <c r="L422" s="193"/>
      <c r="M422" s="193"/>
      <c r="N422" s="222"/>
    </row>
    <row r="423" spans="1:14" s="65" customFormat="1" ht="15" customHeight="1">
      <c r="A423" s="192" t="s">
        <v>506</v>
      </c>
      <c r="B423" s="192" t="s">
        <v>501</v>
      </c>
      <c r="C423" s="194">
        <f t="shared" si="58"/>
        <v>108</v>
      </c>
      <c r="D423" s="384">
        <v>108000</v>
      </c>
      <c r="E423" s="224"/>
      <c r="F423" s="224"/>
      <c r="G423" s="313"/>
      <c r="H423" s="195" t="s">
        <v>451</v>
      </c>
      <c r="I423" s="312"/>
      <c r="J423" s="195" t="s">
        <v>505</v>
      </c>
      <c r="K423" s="193"/>
      <c r="L423" s="193"/>
      <c r="M423" s="193"/>
      <c r="N423" s="222"/>
    </row>
    <row r="424" spans="1:14" s="65" customFormat="1" ht="15" customHeight="1">
      <c r="A424" s="192" t="s">
        <v>507</v>
      </c>
      <c r="B424" s="192" t="s">
        <v>501</v>
      </c>
      <c r="C424" s="194">
        <f t="shared" si="58"/>
        <v>108</v>
      </c>
      <c r="D424" s="384">
        <v>108000</v>
      </c>
      <c r="E424" s="224"/>
      <c r="F424" s="224"/>
      <c r="G424" s="226"/>
      <c r="H424" s="195" t="s">
        <v>451</v>
      </c>
      <c r="I424" s="312"/>
      <c r="J424" s="195" t="s">
        <v>505</v>
      </c>
      <c r="K424" s="193"/>
      <c r="L424" s="193"/>
      <c r="M424" s="193"/>
      <c r="N424" s="222"/>
    </row>
    <row r="425" spans="1:14" s="65" customFormat="1" ht="15" customHeight="1">
      <c r="A425" s="192" t="s">
        <v>365</v>
      </c>
      <c r="B425" s="192" t="s">
        <v>501</v>
      </c>
      <c r="C425" s="194">
        <f t="shared" si="58"/>
        <v>108</v>
      </c>
      <c r="D425" s="384">
        <v>108000</v>
      </c>
      <c r="E425" s="224"/>
      <c r="F425" s="224"/>
      <c r="G425" s="241"/>
      <c r="H425" s="195" t="s">
        <v>451</v>
      </c>
      <c r="I425" s="312"/>
      <c r="J425" s="195" t="s">
        <v>505</v>
      </c>
      <c r="K425" s="193"/>
      <c r="L425" s="193"/>
      <c r="M425" s="193"/>
      <c r="N425" s="222"/>
    </row>
    <row r="426" spans="1:14" s="65" customFormat="1" ht="15.75" customHeight="1">
      <c r="A426" s="192" t="s">
        <v>369</v>
      </c>
      <c r="B426" s="192" t="s">
        <v>501</v>
      </c>
      <c r="C426" s="194">
        <f t="shared" si="58"/>
        <v>102</v>
      </c>
      <c r="D426" s="384">
        <v>102000</v>
      </c>
      <c r="E426" s="224"/>
      <c r="F426" s="224"/>
      <c r="G426" s="226"/>
      <c r="H426" s="195" t="s">
        <v>451</v>
      </c>
      <c r="I426" s="312"/>
      <c r="J426" s="195" t="s">
        <v>505</v>
      </c>
      <c r="K426" s="193"/>
      <c r="L426" s="193"/>
      <c r="M426" s="193"/>
      <c r="N426" s="222"/>
    </row>
    <row r="427" spans="1:14" s="65" customFormat="1" ht="15" customHeight="1">
      <c r="A427" s="192" t="s">
        <v>370</v>
      </c>
      <c r="B427" s="240" t="s">
        <v>501</v>
      </c>
      <c r="C427" s="194">
        <f t="shared" si="58"/>
        <v>102</v>
      </c>
      <c r="D427" s="384">
        <v>102000</v>
      </c>
      <c r="E427" s="224"/>
      <c r="F427" s="225"/>
      <c r="G427" s="241"/>
      <c r="H427" s="243" t="s">
        <v>451</v>
      </c>
      <c r="I427" s="314"/>
      <c r="J427" s="243" t="s">
        <v>505</v>
      </c>
      <c r="K427" s="193"/>
      <c r="L427" s="296"/>
      <c r="M427" s="193"/>
      <c r="N427" s="222"/>
    </row>
    <row r="428" spans="1:14" s="65" customFormat="1" ht="15" customHeight="1">
      <c r="A428" s="192" t="s">
        <v>372</v>
      </c>
      <c r="B428" s="192" t="s">
        <v>501</v>
      </c>
      <c r="C428" s="194">
        <f t="shared" si="58"/>
        <v>102</v>
      </c>
      <c r="D428" s="384">
        <v>102000</v>
      </c>
      <c r="E428" s="224"/>
      <c r="F428" s="224"/>
      <c r="G428" s="226"/>
      <c r="H428" s="195" t="s">
        <v>451</v>
      </c>
      <c r="I428" s="312"/>
      <c r="J428" s="195" t="s">
        <v>505</v>
      </c>
      <c r="K428" s="193"/>
      <c r="L428" s="193"/>
      <c r="M428" s="193"/>
      <c r="N428" s="222"/>
    </row>
    <row r="429" spans="1:14" ht="16.5" customHeight="1">
      <c r="A429" s="192" t="s">
        <v>374</v>
      </c>
      <c r="B429" s="192" t="s">
        <v>501</v>
      </c>
      <c r="C429" s="194">
        <f t="shared" si="58"/>
        <v>102</v>
      </c>
      <c r="D429" s="384">
        <v>102000</v>
      </c>
      <c r="E429" s="224"/>
      <c r="F429" s="224"/>
      <c r="G429" s="226"/>
      <c r="H429" s="195" t="s">
        <v>451</v>
      </c>
      <c r="I429" s="312"/>
      <c r="J429" s="195" t="s">
        <v>505</v>
      </c>
      <c r="K429" s="193"/>
      <c r="L429" s="193"/>
      <c r="M429" s="193"/>
      <c r="N429" s="222"/>
    </row>
    <row r="430" spans="1:14" ht="20.25">
      <c r="A430" s="290" t="s">
        <v>508</v>
      </c>
      <c r="B430" s="290"/>
      <c r="C430" s="315" t="s">
        <v>509</v>
      </c>
      <c r="D430" s="316" t="s">
        <v>510</v>
      </c>
      <c r="E430" s="290"/>
      <c r="F430" s="290"/>
      <c r="G430" s="290"/>
      <c r="H430" s="290"/>
      <c r="I430" s="290"/>
      <c r="J430" s="290"/>
      <c r="K430" s="290"/>
      <c r="L430" s="290"/>
      <c r="M430" s="290"/>
      <c r="N430" s="222"/>
    </row>
    <row r="431" spans="1:14" ht="15" customHeight="1">
      <c r="A431" s="323" t="s">
        <v>753</v>
      </c>
      <c r="B431" s="317" t="s">
        <v>123</v>
      </c>
      <c r="C431" s="360">
        <v>498</v>
      </c>
      <c r="D431" s="360">
        <v>480</v>
      </c>
      <c r="E431" s="301"/>
      <c r="F431" s="301"/>
      <c r="G431" s="302"/>
      <c r="H431" s="251" t="s">
        <v>512</v>
      </c>
      <c r="I431" s="318"/>
      <c r="J431" s="318"/>
      <c r="K431" s="319"/>
      <c r="L431" s="320"/>
      <c r="M431" s="320"/>
      <c r="N431" s="222"/>
    </row>
    <row r="432" spans="1:14" ht="15">
      <c r="A432" s="323" t="s">
        <v>753</v>
      </c>
      <c r="B432" s="322" t="s">
        <v>514</v>
      </c>
      <c r="C432" s="360">
        <v>83</v>
      </c>
      <c r="D432" s="368">
        <v>80</v>
      </c>
      <c r="E432" s="301"/>
      <c r="F432" s="303"/>
      <c r="G432" s="246"/>
      <c r="H432" s="247" t="s">
        <v>512</v>
      </c>
      <c r="I432" s="321"/>
      <c r="J432" s="288"/>
      <c r="K432" s="319"/>
      <c r="L432" s="296"/>
      <c r="M432" s="296"/>
      <c r="N432" s="222"/>
    </row>
    <row r="433" spans="1:14" ht="15">
      <c r="A433" s="192" t="s">
        <v>751</v>
      </c>
      <c r="B433" s="317" t="s">
        <v>123</v>
      </c>
      <c r="C433" s="360">
        <v>438</v>
      </c>
      <c r="D433" s="360">
        <v>420</v>
      </c>
      <c r="E433" s="301"/>
      <c r="F433" s="301"/>
      <c r="G433" s="302"/>
      <c r="H433" s="251" t="s">
        <v>512</v>
      </c>
      <c r="I433" s="321"/>
      <c r="J433" s="288"/>
      <c r="K433" s="319"/>
      <c r="L433" s="296"/>
      <c r="M433" s="296"/>
      <c r="N433" s="222"/>
    </row>
    <row r="434" spans="1:14" ht="15">
      <c r="A434" s="192" t="s">
        <v>751</v>
      </c>
      <c r="B434" s="322" t="s">
        <v>514</v>
      </c>
      <c r="C434" s="360">
        <v>73</v>
      </c>
      <c r="D434" s="368">
        <v>70</v>
      </c>
      <c r="E434" s="301"/>
      <c r="F434" s="303"/>
      <c r="G434" s="246"/>
      <c r="H434" s="247" t="s">
        <v>512</v>
      </c>
      <c r="I434" s="321"/>
      <c r="J434" s="288"/>
      <c r="K434" s="319"/>
      <c r="L434" s="296"/>
      <c r="M434" s="296"/>
      <c r="N434" s="222"/>
    </row>
    <row r="435" spans="1:14" ht="15" customHeight="1">
      <c r="A435" s="192" t="s">
        <v>511</v>
      </c>
      <c r="B435" s="317" t="s">
        <v>123</v>
      </c>
      <c r="C435" s="360"/>
      <c r="D435" s="360"/>
      <c r="E435" s="318"/>
      <c r="F435" s="318"/>
      <c r="G435" s="318"/>
      <c r="H435" s="251" t="s">
        <v>512</v>
      </c>
      <c r="I435" s="321"/>
      <c r="J435" s="195"/>
      <c r="K435" s="324"/>
      <c r="L435" s="296"/>
      <c r="M435" s="296"/>
      <c r="N435" s="222"/>
    </row>
    <row r="436" spans="1:14" s="73" customFormat="1" ht="15">
      <c r="A436" s="192" t="s">
        <v>513</v>
      </c>
      <c r="B436" s="317" t="s">
        <v>123</v>
      </c>
      <c r="C436" s="360">
        <v>576</v>
      </c>
      <c r="D436" s="360">
        <v>552</v>
      </c>
      <c r="E436" s="301"/>
      <c r="F436" s="301"/>
      <c r="G436" s="302"/>
      <c r="H436" s="251" t="s">
        <v>512</v>
      </c>
      <c r="I436" s="321"/>
      <c r="J436" s="195"/>
      <c r="K436" s="324"/>
      <c r="L436" s="296"/>
      <c r="M436" s="296"/>
      <c r="N436" s="325"/>
    </row>
    <row r="437" spans="1:14" s="73" customFormat="1" ht="15">
      <c r="A437" s="192" t="s">
        <v>513</v>
      </c>
      <c r="B437" s="322" t="s">
        <v>514</v>
      </c>
      <c r="C437" s="367">
        <v>96</v>
      </c>
      <c r="D437" s="368">
        <v>92</v>
      </c>
      <c r="E437" s="301"/>
      <c r="F437" s="301"/>
      <c r="G437" s="302"/>
      <c r="H437" s="251" t="s">
        <v>512</v>
      </c>
      <c r="I437" s="321"/>
      <c r="J437" s="195"/>
      <c r="K437" s="324"/>
      <c r="L437" s="296"/>
      <c r="M437" s="296"/>
      <c r="N437" s="325"/>
    </row>
    <row r="438" spans="1:14" s="73" customFormat="1" ht="15">
      <c r="A438" s="192" t="s">
        <v>513</v>
      </c>
      <c r="B438" s="322" t="s">
        <v>123</v>
      </c>
      <c r="C438" s="367"/>
      <c r="D438" s="368"/>
      <c r="E438" s="301"/>
      <c r="F438" s="303"/>
      <c r="G438" s="246"/>
      <c r="H438" s="251" t="s">
        <v>515</v>
      </c>
      <c r="I438" s="321"/>
      <c r="J438" s="195"/>
      <c r="K438" s="324"/>
      <c r="L438" s="296"/>
      <c r="M438" s="296"/>
      <c r="N438" s="325"/>
    </row>
    <row r="439" spans="1:14" s="65" customFormat="1" ht="15">
      <c r="A439" s="192" t="s">
        <v>518</v>
      </c>
      <c r="B439" s="322" t="s">
        <v>123</v>
      </c>
      <c r="C439" s="369"/>
      <c r="D439" s="369"/>
      <c r="E439" s="300"/>
      <c r="F439" s="300"/>
      <c r="G439" s="327"/>
      <c r="H439" s="247" t="s">
        <v>515</v>
      </c>
      <c r="I439" s="321"/>
      <c r="J439" s="195"/>
      <c r="K439" s="193"/>
      <c r="L439" s="193"/>
      <c r="M439" s="193"/>
      <c r="N439" s="222"/>
    </row>
    <row r="440" spans="1:14" s="65" customFormat="1" ht="15" customHeight="1">
      <c r="A440" s="323" t="s">
        <v>754</v>
      </c>
      <c r="B440" s="322" t="s">
        <v>123</v>
      </c>
      <c r="C440" s="360">
        <v>852</v>
      </c>
      <c r="D440" s="360">
        <v>828</v>
      </c>
      <c r="E440" s="301"/>
      <c r="F440" s="300"/>
      <c r="G440" s="327"/>
      <c r="H440" s="247" t="s">
        <v>512</v>
      </c>
      <c r="I440" s="321"/>
      <c r="J440" s="195"/>
      <c r="K440" s="319"/>
      <c r="L440" s="193"/>
      <c r="M440" s="193"/>
      <c r="N440" s="222"/>
    </row>
    <row r="441" spans="1:14" s="73" customFormat="1" ht="15">
      <c r="A441" s="323" t="s">
        <v>754</v>
      </c>
      <c r="B441" s="322" t="s">
        <v>514</v>
      </c>
      <c r="C441" s="360">
        <v>142</v>
      </c>
      <c r="D441" s="360">
        <v>138</v>
      </c>
      <c r="E441" s="301"/>
      <c r="F441" s="301"/>
      <c r="G441" s="302"/>
      <c r="H441" s="247" t="s">
        <v>512</v>
      </c>
      <c r="I441" s="321"/>
      <c r="J441" s="195"/>
      <c r="K441" s="319"/>
      <c r="L441" s="193"/>
      <c r="M441" s="193"/>
      <c r="N441" s="325"/>
    </row>
    <row r="442" spans="1:14" s="73" customFormat="1" ht="15">
      <c r="A442" s="323" t="s">
        <v>752</v>
      </c>
      <c r="B442" s="322" t="s">
        <v>123</v>
      </c>
      <c r="C442" s="360">
        <v>714</v>
      </c>
      <c r="D442" s="360">
        <v>684</v>
      </c>
      <c r="E442" s="301"/>
      <c r="F442" s="300"/>
      <c r="G442" s="327"/>
      <c r="H442" s="247" t="s">
        <v>512</v>
      </c>
      <c r="I442" s="321"/>
      <c r="J442" s="195"/>
      <c r="K442" s="319"/>
      <c r="L442" s="193"/>
      <c r="M442" s="193"/>
      <c r="N442" s="325"/>
    </row>
    <row r="443" spans="1:14" s="73" customFormat="1" ht="15" customHeight="1">
      <c r="A443" s="323" t="s">
        <v>752</v>
      </c>
      <c r="B443" s="322" t="s">
        <v>514</v>
      </c>
      <c r="C443" s="360">
        <v>119</v>
      </c>
      <c r="D443" s="360">
        <v>114</v>
      </c>
      <c r="E443" s="301"/>
      <c r="F443" s="301"/>
      <c r="G443" s="302"/>
      <c r="H443" s="247" t="s">
        <v>512</v>
      </c>
      <c r="I443" s="321"/>
      <c r="J443" s="195"/>
      <c r="K443" s="319"/>
      <c r="L443" s="193"/>
      <c r="M443" s="193"/>
      <c r="N443" s="325"/>
    </row>
    <row r="444" spans="1:14" s="73" customFormat="1" ht="15">
      <c r="A444" s="323" t="s">
        <v>752</v>
      </c>
      <c r="B444" s="322" t="s">
        <v>123</v>
      </c>
      <c r="C444" s="360">
        <v>357</v>
      </c>
      <c r="D444" s="360">
        <v>342</v>
      </c>
      <c r="E444" s="301"/>
      <c r="F444" s="300"/>
      <c r="G444" s="327"/>
      <c r="H444" s="247" t="s">
        <v>764</v>
      </c>
      <c r="I444" s="328"/>
      <c r="J444" s="254"/>
      <c r="K444" s="329"/>
      <c r="L444" s="248"/>
      <c r="M444" s="248"/>
      <c r="N444" s="325"/>
    </row>
    <row r="445" spans="1:14" s="73" customFormat="1" ht="15">
      <c r="A445" s="323" t="s">
        <v>752</v>
      </c>
      <c r="B445" s="322" t="s">
        <v>514</v>
      </c>
      <c r="C445" s="360">
        <v>119</v>
      </c>
      <c r="D445" s="360">
        <v>114</v>
      </c>
      <c r="E445" s="301"/>
      <c r="F445" s="301"/>
      <c r="G445" s="302"/>
      <c r="H445" s="247" t="s">
        <v>764</v>
      </c>
      <c r="I445" s="328"/>
      <c r="J445" s="254"/>
      <c r="K445" s="329"/>
      <c r="L445" s="248"/>
      <c r="M445" s="248"/>
      <c r="N445" s="325"/>
    </row>
    <row r="446" spans="1:14" s="73" customFormat="1" ht="15">
      <c r="A446" s="192" t="s">
        <v>520</v>
      </c>
      <c r="B446" s="317" t="s">
        <v>123</v>
      </c>
      <c r="C446" s="360">
        <v>972</v>
      </c>
      <c r="D446" s="360">
        <v>930</v>
      </c>
      <c r="E446" s="301"/>
      <c r="F446" s="301"/>
      <c r="G446" s="302"/>
      <c r="H446" s="251" t="s">
        <v>521</v>
      </c>
      <c r="I446" s="328"/>
      <c r="J446" s="247"/>
      <c r="K446" s="324"/>
      <c r="L446" s="248"/>
      <c r="M446" s="248"/>
      <c r="N446" s="325"/>
    </row>
    <row r="447" spans="1:14" s="73" customFormat="1" ht="15">
      <c r="A447" s="192" t="s">
        <v>520</v>
      </c>
      <c r="B447" s="317" t="s">
        <v>514</v>
      </c>
      <c r="C447" s="360">
        <v>162</v>
      </c>
      <c r="D447" s="360">
        <v>155</v>
      </c>
      <c r="E447" s="301"/>
      <c r="F447" s="301"/>
      <c r="G447" s="302"/>
      <c r="H447" s="251" t="s">
        <v>512</v>
      </c>
      <c r="I447" s="331"/>
      <c r="J447" s="288"/>
      <c r="K447" s="319"/>
      <c r="L447" s="248"/>
      <c r="M447" s="248"/>
      <c r="N447" s="325"/>
    </row>
    <row r="448" spans="1:14" ht="15.75" customHeight="1">
      <c r="A448" s="192" t="s">
        <v>755</v>
      </c>
      <c r="B448" s="322" t="s">
        <v>123</v>
      </c>
      <c r="C448" s="368">
        <v>1224</v>
      </c>
      <c r="D448" s="368">
        <v>1170</v>
      </c>
      <c r="E448" s="303"/>
      <c r="F448" s="303"/>
      <c r="G448" s="246"/>
      <c r="H448" s="251" t="s">
        <v>512</v>
      </c>
      <c r="I448" s="332"/>
      <c r="J448" s="251"/>
      <c r="K448" s="257"/>
      <c r="L448" s="296"/>
      <c r="M448" s="296"/>
      <c r="N448" s="222"/>
    </row>
    <row r="449" spans="1:14" ht="15.75" customHeight="1">
      <c r="A449" s="240" t="s">
        <v>755</v>
      </c>
      <c r="B449" s="322" t="s">
        <v>514</v>
      </c>
      <c r="C449" s="356">
        <v>204</v>
      </c>
      <c r="D449" s="356">
        <v>195</v>
      </c>
      <c r="E449" s="301"/>
      <c r="F449" s="225"/>
      <c r="G449" s="241"/>
      <c r="H449" s="247" t="s">
        <v>512</v>
      </c>
      <c r="I449" s="331"/>
      <c r="J449" s="288"/>
      <c r="K449" s="319"/>
      <c r="L449" s="296"/>
      <c r="M449" s="296"/>
      <c r="N449" s="222"/>
    </row>
    <row r="450" spans="1:14" ht="15.75" customHeight="1">
      <c r="A450" s="192" t="s">
        <v>761</v>
      </c>
      <c r="B450" s="322" t="s">
        <v>123</v>
      </c>
      <c r="C450" s="368">
        <v>1002</v>
      </c>
      <c r="D450" s="368">
        <v>846</v>
      </c>
      <c r="E450" s="303"/>
      <c r="F450" s="303"/>
      <c r="G450" s="246"/>
      <c r="H450" s="251" t="s">
        <v>512</v>
      </c>
      <c r="I450" s="331"/>
      <c r="J450" s="288"/>
      <c r="K450" s="319"/>
      <c r="L450" s="296"/>
      <c r="M450" s="296"/>
      <c r="N450" s="222"/>
    </row>
    <row r="451" spans="1:14" ht="15.75" customHeight="1">
      <c r="A451" s="192" t="s">
        <v>761</v>
      </c>
      <c r="B451" s="322" t="s">
        <v>514</v>
      </c>
      <c r="C451" s="356">
        <v>167</v>
      </c>
      <c r="D451" s="356">
        <v>141</v>
      </c>
      <c r="E451" s="301"/>
      <c r="F451" s="225"/>
      <c r="G451" s="241"/>
      <c r="H451" s="247" t="s">
        <v>512</v>
      </c>
      <c r="I451" s="331"/>
      <c r="J451" s="288"/>
      <c r="K451" s="319"/>
      <c r="L451" s="296"/>
      <c r="M451" s="296"/>
      <c r="N451" s="222"/>
    </row>
    <row r="452" spans="1:14" ht="15.75" customHeight="1">
      <c r="A452" s="192" t="s">
        <v>525</v>
      </c>
      <c r="B452" s="330" t="s">
        <v>123</v>
      </c>
      <c r="C452" s="360"/>
      <c r="D452" s="360"/>
      <c r="E452" s="301"/>
      <c r="F452" s="301"/>
      <c r="G452" s="302"/>
      <c r="H452" s="251" t="s">
        <v>521</v>
      </c>
      <c r="I452" s="321"/>
      <c r="J452" s="195"/>
      <c r="K452" s="319"/>
      <c r="L452" s="296"/>
      <c r="M452" s="296"/>
      <c r="N452" s="222"/>
    </row>
    <row r="453" spans="1:14" ht="20.25">
      <c r="A453" s="297" t="s">
        <v>526</v>
      </c>
      <c r="B453" s="297"/>
      <c r="C453" s="315" t="s">
        <v>509</v>
      </c>
      <c r="D453" s="316" t="s">
        <v>510</v>
      </c>
      <c r="E453" s="297"/>
      <c r="F453" s="297"/>
      <c r="G453" s="297"/>
      <c r="H453" s="297"/>
      <c r="I453" s="297"/>
      <c r="J453" s="297"/>
      <c r="K453" s="297"/>
      <c r="L453" s="297"/>
      <c r="M453" s="297"/>
      <c r="N453" s="222"/>
    </row>
    <row r="454" spans="1:14" ht="14.25">
      <c r="A454" s="192" t="s">
        <v>527</v>
      </c>
      <c r="B454" s="326" t="s">
        <v>514</v>
      </c>
      <c r="C454" s="308"/>
      <c r="D454" s="360"/>
      <c r="E454" s="333"/>
      <c r="F454" s="333"/>
      <c r="G454" s="334"/>
      <c r="H454" s="288" t="s">
        <v>528</v>
      </c>
      <c r="I454" s="335"/>
      <c r="J454" s="336"/>
      <c r="K454" s="337"/>
      <c r="L454" s="337"/>
      <c r="M454" s="337"/>
      <c r="N454" s="222"/>
    </row>
    <row r="455" spans="1:14" ht="14.25">
      <c r="A455" s="192" t="s">
        <v>529</v>
      </c>
      <c r="B455" s="326" t="s">
        <v>514</v>
      </c>
      <c r="C455" s="308"/>
      <c r="D455" s="360"/>
      <c r="E455" s="333"/>
      <c r="F455" s="333"/>
      <c r="G455" s="334"/>
      <c r="H455" s="288" t="s">
        <v>530</v>
      </c>
      <c r="I455" s="335"/>
      <c r="J455" s="336"/>
      <c r="K455" s="337"/>
      <c r="L455" s="337"/>
      <c r="M455" s="337"/>
      <c r="N455" s="222"/>
    </row>
    <row r="456" spans="1:14" ht="14.25">
      <c r="A456" s="192" t="s">
        <v>531</v>
      </c>
      <c r="B456" s="322" t="s">
        <v>514</v>
      </c>
      <c r="C456" s="356"/>
      <c r="D456" s="360"/>
      <c r="E456" s="301"/>
      <c r="F456" s="338"/>
      <c r="G456" s="339"/>
      <c r="H456" s="243" t="s">
        <v>532</v>
      </c>
      <c r="I456" s="335"/>
      <c r="J456" s="336"/>
      <c r="K456" s="337"/>
      <c r="L456" s="337"/>
      <c r="M456" s="337"/>
      <c r="N456" s="222"/>
    </row>
    <row r="457" spans="1:14" ht="14.25">
      <c r="A457" s="192" t="s">
        <v>533</v>
      </c>
      <c r="B457" s="322" t="s">
        <v>514</v>
      </c>
      <c r="C457" s="356">
        <v>127</v>
      </c>
      <c r="D457" s="360">
        <v>121</v>
      </c>
      <c r="E457" s="301"/>
      <c r="F457" s="338"/>
      <c r="G457" s="339"/>
      <c r="H457" s="243" t="s">
        <v>532</v>
      </c>
      <c r="I457" s="335"/>
      <c r="J457" s="336"/>
      <c r="K457" s="337"/>
      <c r="L457" s="337"/>
      <c r="M457" s="337"/>
      <c r="N457" s="222"/>
    </row>
    <row r="458" spans="1:14" ht="14.25">
      <c r="A458" s="192" t="s">
        <v>534</v>
      </c>
      <c r="B458" s="322" t="s">
        <v>514</v>
      </c>
      <c r="C458" s="308"/>
      <c r="D458" s="360"/>
      <c r="E458" s="333"/>
      <c r="F458" s="333"/>
      <c r="G458" s="334"/>
      <c r="H458" s="288" t="s">
        <v>532</v>
      </c>
      <c r="I458" s="340"/>
      <c r="J458" s="304"/>
      <c r="K458" s="341"/>
      <c r="L458" s="341"/>
      <c r="M458" s="341"/>
      <c r="N458" s="222"/>
    </row>
    <row r="459" spans="1:14" ht="14.25">
      <c r="A459" s="192" t="s">
        <v>762</v>
      </c>
      <c r="B459" s="322" t="s">
        <v>514</v>
      </c>
      <c r="C459" s="194">
        <v>125</v>
      </c>
      <c r="D459" s="368">
        <v>120</v>
      </c>
      <c r="E459" s="347"/>
      <c r="F459" s="347"/>
      <c r="G459" s="401"/>
      <c r="H459" s="195" t="s">
        <v>532</v>
      </c>
      <c r="I459" s="340"/>
      <c r="J459" s="304"/>
      <c r="K459" s="341"/>
      <c r="L459" s="341"/>
      <c r="M459" s="341"/>
      <c r="N459" s="222"/>
    </row>
    <row r="460" spans="1:14" ht="14.25">
      <c r="A460" s="192" t="s">
        <v>536</v>
      </c>
      <c r="B460" s="342" t="s">
        <v>514</v>
      </c>
      <c r="C460" s="356">
        <v>83</v>
      </c>
      <c r="D460" s="360">
        <v>79</v>
      </c>
      <c r="E460" s="301"/>
      <c r="F460" s="338"/>
      <c r="G460" s="339"/>
      <c r="H460" s="238" t="s">
        <v>532</v>
      </c>
      <c r="I460" s="340"/>
      <c r="J460" s="304"/>
      <c r="K460" s="341"/>
      <c r="L460" s="341"/>
      <c r="M460" s="341"/>
      <c r="N460" s="222"/>
    </row>
    <row r="461" spans="1:14" ht="14.25">
      <c r="A461" s="192" t="s">
        <v>537</v>
      </c>
      <c r="B461" s="342" t="s">
        <v>514</v>
      </c>
      <c r="C461" s="356">
        <v>83</v>
      </c>
      <c r="D461" s="360">
        <v>79</v>
      </c>
      <c r="E461" s="301"/>
      <c r="F461" s="338"/>
      <c r="G461" s="339"/>
      <c r="H461" s="238" t="s">
        <v>538</v>
      </c>
      <c r="I461" s="340"/>
      <c r="J461" s="304"/>
      <c r="K461" s="341"/>
      <c r="L461" s="341"/>
      <c r="M461" s="341"/>
      <c r="N461" s="222"/>
    </row>
    <row r="462" spans="1:14" ht="14.25" customHeight="1">
      <c r="A462" s="192" t="s">
        <v>539</v>
      </c>
      <c r="B462" s="342" t="s">
        <v>514</v>
      </c>
      <c r="C462" s="308"/>
      <c r="D462" s="360"/>
      <c r="E462" s="333"/>
      <c r="F462" s="333"/>
      <c r="G462" s="334"/>
      <c r="H462" s="238" t="s">
        <v>532</v>
      </c>
      <c r="I462" s="335"/>
      <c r="J462" s="336"/>
      <c r="K462" s="337"/>
      <c r="L462" s="337"/>
      <c r="M462" s="337"/>
      <c r="N462" s="222"/>
    </row>
    <row r="463" spans="1:14" s="65" customFormat="1" ht="14.25">
      <c r="A463" s="192" t="s">
        <v>540</v>
      </c>
      <c r="B463" s="342" t="s">
        <v>514</v>
      </c>
      <c r="C463" s="308"/>
      <c r="D463" s="360"/>
      <c r="E463" s="333"/>
      <c r="F463" s="333"/>
      <c r="G463" s="334"/>
      <c r="H463" s="234" t="s">
        <v>538</v>
      </c>
      <c r="I463" s="335"/>
      <c r="J463" s="336"/>
      <c r="K463" s="337"/>
      <c r="L463" s="337"/>
      <c r="M463" s="337"/>
      <c r="N463" s="222"/>
    </row>
    <row r="464" spans="1:14" s="65" customFormat="1" ht="14.25">
      <c r="A464" s="229" t="s">
        <v>541</v>
      </c>
      <c r="B464" s="342" t="s">
        <v>514</v>
      </c>
      <c r="C464" s="242"/>
      <c r="D464" s="360"/>
      <c r="E464" s="333"/>
      <c r="F464" s="333"/>
      <c r="G464" s="343"/>
      <c r="H464" s="238" t="s">
        <v>532</v>
      </c>
      <c r="I464" s="344"/>
      <c r="J464" s="345"/>
      <c r="K464" s="346"/>
      <c r="L464" s="346"/>
      <c r="M464" s="346"/>
      <c r="N464" s="222"/>
    </row>
    <row r="465" spans="1:14" ht="16.5" customHeight="1">
      <c r="A465" s="229" t="s">
        <v>542</v>
      </c>
      <c r="B465" s="342" t="s">
        <v>514</v>
      </c>
      <c r="C465" s="227"/>
      <c r="D465" s="360"/>
      <c r="E465" s="347"/>
      <c r="F465" s="347"/>
      <c r="G465" s="348"/>
      <c r="H465" s="234" t="s">
        <v>538</v>
      </c>
      <c r="I465" s="344"/>
      <c r="J465" s="345"/>
      <c r="K465" s="346"/>
      <c r="L465" s="346"/>
      <c r="M465" s="346"/>
      <c r="N465" s="222"/>
    </row>
    <row r="466" spans="1:14" ht="16.5" customHeight="1">
      <c r="A466" s="229" t="s">
        <v>543</v>
      </c>
      <c r="B466" s="342" t="s">
        <v>514</v>
      </c>
      <c r="C466" s="359"/>
      <c r="D466" s="360"/>
      <c r="E466" s="333"/>
      <c r="F466" s="333"/>
      <c r="G466" s="343"/>
      <c r="H466" s="238" t="s">
        <v>532</v>
      </c>
      <c r="I466" s="344"/>
      <c r="J466" s="345"/>
      <c r="K466" s="346"/>
      <c r="L466" s="346"/>
      <c r="M466" s="346"/>
      <c r="N466" s="222"/>
    </row>
    <row r="467" spans="1:14" ht="16.5" customHeight="1">
      <c r="A467" s="229" t="s">
        <v>544</v>
      </c>
      <c r="B467" s="342" t="s">
        <v>514</v>
      </c>
      <c r="C467" s="242"/>
      <c r="D467" s="360"/>
      <c r="E467" s="347"/>
      <c r="F467" s="347"/>
      <c r="G467" s="348"/>
      <c r="H467" s="234" t="s">
        <v>538</v>
      </c>
      <c r="I467" s="344"/>
      <c r="J467" s="345"/>
      <c r="K467" s="346"/>
      <c r="L467" s="346"/>
      <c r="M467" s="346"/>
      <c r="N467" s="222"/>
    </row>
    <row r="468" spans="1:14" s="73" customFormat="1" ht="20.25">
      <c r="A468" s="297" t="s">
        <v>545</v>
      </c>
      <c r="B468" s="297"/>
      <c r="C468" s="297"/>
      <c r="D468" s="297"/>
      <c r="E468" s="297"/>
      <c r="F468" s="297"/>
      <c r="G468" s="297"/>
      <c r="H468" s="297"/>
      <c r="I468" s="297"/>
      <c r="J468" s="297"/>
      <c r="K468" s="297"/>
      <c r="L468" s="297"/>
      <c r="M468" s="297"/>
      <c r="N468" s="325"/>
    </row>
    <row r="469" spans="1:14" ht="14.25">
      <c r="A469" s="192" t="s">
        <v>546</v>
      </c>
      <c r="B469" s="317" t="s">
        <v>123</v>
      </c>
      <c r="C469" s="356"/>
      <c r="D469" s="349"/>
      <c r="E469" s="338"/>
      <c r="F469" s="338"/>
      <c r="G469" s="339"/>
      <c r="H469" s="243" t="s">
        <v>547</v>
      </c>
      <c r="I469" s="335"/>
      <c r="J469" s="336"/>
      <c r="K469" s="341"/>
      <c r="L469" s="341"/>
      <c r="M469" s="341"/>
      <c r="N469" s="222"/>
    </row>
    <row r="470" spans="1:14" s="73" customFormat="1" ht="14.25">
      <c r="A470" s="192" t="s">
        <v>548</v>
      </c>
      <c r="B470" s="326" t="s">
        <v>123</v>
      </c>
      <c r="C470" s="308"/>
      <c r="D470" s="350"/>
      <c r="E470" s="333"/>
      <c r="F470" s="333"/>
      <c r="G470" s="334"/>
      <c r="H470" s="288" t="s">
        <v>549</v>
      </c>
      <c r="I470" s="335"/>
      <c r="J470" s="336"/>
      <c r="K470" s="337"/>
      <c r="L470" s="337"/>
      <c r="M470" s="337"/>
      <c r="N470" s="325"/>
    </row>
    <row r="471" spans="1:14" ht="14.25">
      <c r="A471" s="192" t="s">
        <v>550</v>
      </c>
      <c r="B471" s="240" t="s">
        <v>123</v>
      </c>
      <c r="C471" s="356">
        <v>56</v>
      </c>
      <c r="D471" s="349"/>
      <c r="E471" s="301"/>
      <c r="F471" s="338"/>
      <c r="G471" s="339"/>
      <c r="H471" s="243" t="s">
        <v>551</v>
      </c>
      <c r="I471" s="340"/>
      <c r="J471" s="304"/>
      <c r="K471" s="341"/>
      <c r="L471" s="341"/>
      <c r="M471" s="341"/>
      <c r="N471" s="222"/>
    </row>
    <row r="472" spans="1:14" ht="17.25" customHeight="1">
      <c r="A472" s="192" t="s">
        <v>552</v>
      </c>
      <c r="B472" s="326" t="s">
        <v>123</v>
      </c>
      <c r="C472" s="308">
        <v>46</v>
      </c>
      <c r="D472" s="350"/>
      <c r="E472" s="333"/>
      <c r="F472" s="333"/>
      <c r="G472" s="334"/>
      <c r="H472" s="288" t="s">
        <v>553</v>
      </c>
      <c r="I472" s="335"/>
      <c r="J472" s="336"/>
      <c r="K472" s="337"/>
      <c r="L472" s="337"/>
      <c r="M472" s="337"/>
      <c r="N472" s="222"/>
    </row>
    <row r="473" spans="1:14" ht="20.25">
      <c r="A473" s="191" t="s">
        <v>554</v>
      </c>
      <c r="B473" s="191"/>
      <c r="C473" s="351"/>
      <c r="D473" s="191"/>
      <c r="E473" s="352" t="s">
        <v>555</v>
      </c>
      <c r="F473" s="411" t="s">
        <v>556</v>
      </c>
      <c r="G473" s="411"/>
      <c r="H473" s="191"/>
      <c r="I473" s="191"/>
      <c r="J473" s="191"/>
      <c r="K473" s="191"/>
      <c r="L473" s="191"/>
      <c r="M473" s="191"/>
      <c r="N473" s="222"/>
    </row>
    <row r="474" spans="1:14" ht="14.25">
      <c r="A474" s="192" t="s">
        <v>557</v>
      </c>
      <c r="B474" s="240" t="s">
        <v>501</v>
      </c>
      <c r="C474" s="370">
        <v>270</v>
      </c>
      <c r="D474" s="371"/>
      <c r="E474" s="295" t="s">
        <v>558</v>
      </c>
      <c r="F474" s="412">
        <f>C474</f>
        <v>270</v>
      </c>
      <c r="G474" s="412"/>
      <c r="H474" s="304"/>
      <c r="I474" s="340"/>
      <c r="J474" s="304"/>
      <c r="K474" s="341"/>
      <c r="L474" s="341"/>
      <c r="M474" s="341"/>
      <c r="N474" s="222"/>
    </row>
    <row r="475" spans="1:14" ht="14.25">
      <c r="A475" s="192" t="s">
        <v>559</v>
      </c>
      <c r="B475" s="192" t="s">
        <v>501</v>
      </c>
      <c r="C475" s="370">
        <v>270</v>
      </c>
      <c r="D475" s="371"/>
      <c r="E475" s="294" t="s">
        <v>558</v>
      </c>
      <c r="F475" s="412">
        <f>C475</f>
        <v>270</v>
      </c>
      <c r="G475" s="412"/>
      <c r="H475" s="304"/>
      <c r="I475" s="340"/>
      <c r="J475" s="304"/>
      <c r="K475" s="341"/>
      <c r="L475" s="341"/>
      <c r="M475" s="341"/>
      <c r="N475" s="222"/>
    </row>
    <row r="476" spans="1:14" ht="14.25">
      <c r="A476" s="192" t="s">
        <v>559</v>
      </c>
      <c r="B476" s="240" t="s">
        <v>501</v>
      </c>
      <c r="C476" s="370">
        <v>270</v>
      </c>
      <c r="D476" s="371"/>
      <c r="E476" s="295" t="s">
        <v>560</v>
      </c>
      <c r="F476" s="412">
        <f>C476*5</f>
        <v>1350</v>
      </c>
      <c r="G476" s="412"/>
      <c r="H476" s="304"/>
      <c r="I476" s="353"/>
      <c r="J476" s="306"/>
      <c r="K476" s="354"/>
      <c r="L476" s="354"/>
      <c r="M476" s="354"/>
      <c r="N476" s="222"/>
    </row>
    <row r="477" spans="1:14" ht="14.25">
      <c r="A477" s="192" t="s">
        <v>561</v>
      </c>
      <c r="B477" s="192" t="s">
        <v>501</v>
      </c>
      <c r="C477" s="370">
        <v>270</v>
      </c>
      <c r="D477" s="371"/>
      <c r="E477" s="294" t="s">
        <v>558</v>
      </c>
      <c r="F477" s="412">
        <f>C477</f>
        <v>270</v>
      </c>
      <c r="G477" s="412"/>
      <c r="H477" s="304"/>
      <c r="I477" s="340"/>
      <c r="J477" s="304"/>
      <c r="K477" s="341"/>
      <c r="L477" s="341"/>
      <c r="M477" s="341"/>
      <c r="N477" s="222"/>
    </row>
    <row r="478" spans="1:14" ht="14.25">
      <c r="A478" s="192" t="s">
        <v>561</v>
      </c>
      <c r="B478" s="192" t="s">
        <v>501</v>
      </c>
      <c r="C478" s="370">
        <v>270</v>
      </c>
      <c r="D478" s="371"/>
      <c r="E478" s="294" t="s">
        <v>560</v>
      </c>
      <c r="F478" s="412">
        <f>C478*5</f>
        <v>1350</v>
      </c>
      <c r="G478" s="412"/>
      <c r="H478" s="304"/>
      <c r="I478" s="340"/>
      <c r="J478" s="304"/>
      <c r="K478" s="341"/>
      <c r="L478" s="341"/>
      <c r="M478" s="341"/>
      <c r="N478" s="222"/>
    </row>
    <row r="479" spans="1:14" ht="14.25">
      <c r="A479" s="192" t="s">
        <v>562</v>
      </c>
      <c r="B479" s="192" t="s">
        <v>501</v>
      </c>
      <c r="C479" s="372">
        <v>970</v>
      </c>
      <c r="D479" s="371"/>
      <c r="E479" s="294" t="s">
        <v>560</v>
      </c>
      <c r="F479" s="412">
        <f>C479*5</f>
        <v>4850</v>
      </c>
      <c r="G479" s="412"/>
      <c r="H479" s="304"/>
      <c r="I479" s="340"/>
      <c r="J479" s="304"/>
      <c r="K479" s="341"/>
      <c r="L479" s="341"/>
      <c r="M479" s="341"/>
      <c r="N479" s="222"/>
    </row>
    <row r="499" spans="1:14" s="76" customFormat="1" ht="29.25" customHeight="1">
      <c r="A499" s="413" t="s">
        <v>563</v>
      </c>
      <c r="B499" s="413"/>
      <c r="C499" s="413"/>
      <c r="D499" s="413"/>
      <c r="E499" s="413"/>
      <c r="F499" s="413"/>
      <c r="G499" s="413"/>
      <c r="H499" s="413"/>
      <c r="I499" s="413"/>
      <c r="J499" s="413"/>
      <c r="K499" s="413"/>
      <c r="L499" s="413"/>
      <c r="M499" s="413"/>
      <c r="N499" s="75"/>
    </row>
    <row r="500" spans="1:14" s="76" customFormat="1" ht="23.25" customHeight="1">
      <c r="A500" s="413" t="s">
        <v>564</v>
      </c>
      <c r="B500" s="413"/>
      <c r="C500" s="413"/>
      <c r="D500" s="413"/>
      <c r="E500" s="413"/>
      <c r="F500" s="413"/>
      <c r="G500" s="413"/>
      <c r="H500" s="413"/>
      <c r="I500" s="413"/>
      <c r="J500" s="413"/>
      <c r="K500" s="413"/>
      <c r="L500" s="413"/>
      <c r="M500" s="413"/>
      <c r="N500" s="75"/>
    </row>
    <row r="501" spans="1:13" ht="12.75">
      <c r="A501" s="410" t="s">
        <v>565</v>
      </c>
      <c r="B501" s="410"/>
      <c r="C501" s="410"/>
      <c r="D501" s="410"/>
      <c r="E501" s="410"/>
      <c r="F501" s="410"/>
      <c r="G501" s="410"/>
      <c r="H501" s="410"/>
      <c r="I501" s="410"/>
      <c r="J501" s="410"/>
      <c r="K501" s="410"/>
      <c r="L501" s="410"/>
      <c r="M501" s="410"/>
    </row>
  </sheetData>
  <sheetProtection password="CF74" sheet="1"/>
  <mergeCells count="30">
    <mergeCell ref="G29:G30"/>
    <mergeCell ref="H29:H30"/>
    <mergeCell ref="I29:I30"/>
    <mergeCell ref="H7:M8"/>
    <mergeCell ref="I12:M12"/>
    <mergeCell ref="I13:M13"/>
    <mergeCell ref="B15:H15"/>
    <mergeCell ref="B24:H24"/>
    <mergeCell ref="I24:M24"/>
    <mergeCell ref="A9:I9"/>
    <mergeCell ref="A29:A30"/>
    <mergeCell ref="B29:B30"/>
    <mergeCell ref="D29:F29"/>
    <mergeCell ref="B25:H25"/>
    <mergeCell ref="B26:H26"/>
    <mergeCell ref="B27:H27"/>
    <mergeCell ref="A28:M28"/>
    <mergeCell ref="J29:J30"/>
    <mergeCell ref="K29:L29"/>
    <mergeCell ref="M29:M30"/>
    <mergeCell ref="A501:M501"/>
    <mergeCell ref="F473:G473"/>
    <mergeCell ref="F474:G474"/>
    <mergeCell ref="F475:G475"/>
    <mergeCell ref="F476:G476"/>
    <mergeCell ref="F477:G477"/>
    <mergeCell ref="A500:M500"/>
    <mergeCell ref="F478:G478"/>
    <mergeCell ref="F479:G479"/>
    <mergeCell ref="A499:M499"/>
  </mergeCells>
  <printOptions horizontalCentered="1"/>
  <pageMargins left="0.19652777777777777" right="0.19652777777777777" top="0.39375" bottom="0.3145833333333333" header="0.5118055555555555" footer="0.11805555555555555"/>
  <pageSetup fitToHeight="0" fitToWidth="1" horizontalDpi="300" verticalDpi="300" orientation="portrait" pageOrder="overThenDown" paperSize="9" scale="59" r:id="rId6"/>
  <headerFooter alignWithMargins="0">
    <oddFooter>&amp;CСтраница &amp;P</oddFooter>
  </headerFooter>
  <ignoredErrors>
    <ignoredError sqref="F476:F477" formula="1"/>
  </ignoredErrors>
  <drawing r:id="rId5"/>
  <legacyDrawing r:id="rId4"/>
  <oleObjects>
    <oleObject progId="PBrush" shapeId="39601140" r:id="rId1"/>
    <oleObject progId="PBrush" shapeId="37097844" r:id="rId2"/>
    <oleObject progId="PBrush" shapeId="3709788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83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38.83203125" style="1" customWidth="1"/>
    <col min="2" max="2" width="6.33203125" style="2" customWidth="1"/>
    <col min="3" max="4" width="10.83203125" style="3" customWidth="1"/>
    <col min="5" max="5" width="10.83203125" style="4" customWidth="1"/>
    <col min="6" max="6" width="11.66015625" style="4" customWidth="1"/>
    <col min="7" max="7" width="7.83203125" style="4" customWidth="1"/>
    <col min="8" max="8" width="15" style="4" customWidth="1"/>
    <col min="9" max="9" width="25.83203125" style="4" customWidth="1"/>
    <col min="10" max="10" width="30" style="4" customWidth="1"/>
    <col min="11" max="11" width="34.66015625" style="6" customWidth="1"/>
    <col min="12" max="12" width="11.33203125" style="8" customWidth="1"/>
    <col min="13" max="16384" width="11.16015625" style="77" customWidth="1"/>
  </cols>
  <sheetData>
    <row r="1" spans="1:11" ht="12.75" customHeight="1">
      <c r="A1" s="9"/>
      <c r="B1" s="9"/>
      <c r="C1" s="9"/>
      <c r="D1" s="9"/>
      <c r="E1" s="9"/>
      <c r="F1" s="78"/>
      <c r="G1" s="78"/>
      <c r="H1" s="78" t="s">
        <v>566</v>
      </c>
      <c r="I1" s="78"/>
      <c r="J1" s="79" t="s">
        <v>567</v>
      </c>
      <c r="K1" s="79"/>
    </row>
    <row r="2" spans="1:11" ht="12.75" customHeight="1">
      <c r="A2" s="9"/>
      <c r="B2" s="9"/>
      <c r="C2" s="9"/>
      <c r="D2" s="9"/>
      <c r="E2" s="9"/>
      <c r="F2" s="9"/>
      <c r="G2" s="9"/>
      <c r="H2" s="78" t="s">
        <v>568</v>
      </c>
      <c r="I2" s="78"/>
      <c r="J2" s="79" t="s">
        <v>569</v>
      </c>
      <c r="K2" s="79"/>
    </row>
    <row r="3" spans="1:11" ht="39.75" customHeight="1">
      <c r="A3" s="13"/>
      <c r="B3" s="9"/>
      <c r="C3" s="9"/>
      <c r="D3" s="9"/>
      <c r="E3" s="9"/>
      <c r="F3" s="9"/>
      <c r="G3" s="9"/>
      <c r="H3" s="78" t="s">
        <v>570</v>
      </c>
      <c r="I3" s="78"/>
      <c r="J3" s="452" t="s">
        <v>757</v>
      </c>
      <c r="K3" s="452"/>
    </row>
    <row r="4" spans="1:11" ht="43.5" customHeight="1">
      <c r="A4" s="80"/>
      <c r="B4" s="81"/>
      <c r="C4" s="81"/>
      <c r="D4" s="81"/>
      <c r="E4" s="453" t="s">
        <v>571</v>
      </c>
      <c r="F4" s="453"/>
      <c r="G4" s="453"/>
      <c r="H4" s="453"/>
      <c r="I4" s="453"/>
      <c r="J4" s="453"/>
      <c r="K4" s="453"/>
    </row>
    <row r="5" spans="1:11" ht="43.5" customHeight="1">
      <c r="A5" s="82"/>
      <c r="B5" s="83"/>
      <c r="C5" s="83"/>
      <c r="D5" s="83"/>
      <c r="E5" s="10"/>
      <c r="F5" s="84"/>
      <c r="G5" s="84"/>
      <c r="H5" s="84"/>
      <c r="I5" s="84"/>
      <c r="J5" s="454" t="s">
        <v>7</v>
      </c>
      <c r="K5" s="454"/>
    </row>
    <row r="6" spans="1:11" ht="18" customHeight="1">
      <c r="A6" s="25"/>
      <c r="B6" s="12"/>
      <c r="C6" s="12"/>
      <c r="D6" s="28"/>
      <c r="E6" s="12"/>
      <c r="F6" s="12"/>
      <c r="G6" s="12"/>
      <c r="H6" s="12"/>
      <c r="I6" s="12"/>
      <c r="J6" s="454" t="s">
        <v>9</v>
      </c>
      <c r="K6" s="454"/>
    </row>
    <row r="7" spans="1:11" ht="19.5" customHeight="1">
      <c r="A7" s="85"/>
      <c r="B7" s="27"/>
      <c r="C7" s="86"/>
      <c r="D7" s="86"/>
      <c r="E7" s="12"/>
      <c r="F7" s="12"/>
      <c r="G7" s="12"/>
      <c r="H7" s="12"/>
      <c r="I7" s="12"/>
      <c r="J7" s="450"/>
      <c r="K7" s="450"/>
    </row>
    <row r="8" spans="1:11" ht="21" customHeight="1">
      <c r="A8" s="14" t="s">
        <v>768</v>
      </c>
      <c r="B8" s="87"/>
      <c r="C8" s="87"/>
      <c r="D8" s="22"/>
      <c r="E8" s="87"/>
      <c r="F8" s="12"/>
      <c r="G8" s="12"/>
      <c r="H8" s="12"/>
      <c r="I8" s="12"/>
      <c r="J8" s="451" t="s">
        <v>13</v>
      </c>
      <c r="K8" s="451"/>
    </row>
    <row r="9" spans="1:11" ht="12.75" customHeight="1">
      <c r="A9" s="29" t="s">
        <v>572</v>
      </c>
      <c r="B9" s="88" t="s">
        <v>573</v>
      </c>
      <c r="C9" s="79"/>
      <c r="D9" s="79"/>
      <c r="E9" s="79"/>
      <c r="F9" s="12"/>
      <c r="G9" s="12"/>
      <c r="H9" s="12"/>
      <c r="I9" s="12"/>
      <c r="J9" s="448" t="s">
        <v>15</v>
      </c>
      <c r="K9" s="448"/>
    </row>
    <row r="10" spans="2:11" ht="12.75" customHeight="1">
      <c r="B10" s="12" t="s">
        <v>574</v>
      </c>
      <c r="C10" s="79"/>
      <c r="D10" s="79"/>
      <c r="E10" s="79"/>
      <c r="F10" s="12"/>
      <c r="G10" s="12"/>
      <c r="H10" s="12"/>
      <c r="I10" s="12"/>
      <c r="J10" s="448" t="s">
        <v>17</v>
      </c>
      <c r="K10" s="448"/>
    </row>
    <row r="11" spans="1:11" ht="12.75" customHeight="1">
      <c r="A11" s="29" t="s">
        <v>575</v>
      </c>
      <c r="B11" s="29" t="s">
        <v>576</v>
      </c>
      <c r="C11" s="79"/>
      <c r="D11" s="79"/>
      <c r="E11" s="79"/>
      <c r="F11" s="12"/>
      <c r="G11" s="12"/>
      <c r="H11" s="12"/>
      <c r="I11" s="12"/>
      <c r="J11" s="448" t="s">
        <v>19</v>
      </c>
      <c r="K11" s="448"/>
    </row>
    <row r="12" spans="1:11" ht="12.75" customHeight="1">
      <c r="A12" s="29"/>
      <c r="B12" s="29" t="s">
        <v>577</v>
      </c>
      <c r="C12" s="79"/>
      <c r="D12" s="79"/>
      <c r="E12" s="79"/>
      <c r="F12" s="12"/>
      <c r="G12" s="12"/>
      <c r="H12" s="12"/>
      <c r="I12" s="12"/>
      <c r="J12" s="448" t="s">
        <v>21</v>
      </c>
      <c r="K12" s="448"/>
    </row>
    <row r="13" spans="1:12" ht="15" customHeight="1">
      <c r="A13" s="29"/>
      <c r="B13" s="88" t="s">
        <v>578</v>
      </c>
      <c r="C13" s="25"/>
      <c r="D13" s="25"/>
      <c r="E13" s="25"/>
      <c r="F13" s="12"/>
      <c r="G13" s="12"/>
      <c r="H13" s="12"/>
      <c r="I13" s="12"/>
      <c r="J13" s="449" t="s">
        <v>23</v>
      </c>
      <c r="K13" s="449"/>
      <c r="L13" s="89"/>
    </row>
    <row r="14" spans="1:12" ht="14.25" customHeight="1">
      <c r="A14" s="29"/>
      <c r="B14" s="88"/>
      <c r="C14" s="25"/>
      <c r="D14" s="25"/>
      <c r="E14" s="25"/>
      <c r="F14" s="12"/>
      <c r="G14" s="12"/>
      <c r="H14" s="12"/>
      <c r="I14" s="12"/>
      <c r="J14" s="449" t="s">
        <v>25</v>
      </c>
      <c r="K14" s="449"/>
      <c r="L14" s="89"/>
    </row>
    <row r="15" spans="1:12" ht="13.5" customHeight="1">
      <c r="A15" s="29" t="s">
        <v>579</v>
      </c>
      <c r="B15" s="90" t="s">
        <v>580</v>
      </c>
      <c r="C15" s="12"/>
      <c r="D15" s="12"/>
      <c r="E15" s="12"/>
      <c r="G15" s="45"/>
      <c r="H15" s="12"/>
      <c r="I15" s="12"/>
      <c r="J15" s="55"/>
      <c r="K15" s="91"/>
      <c r="L15" s="92"/>
    </row>
    <row r="16" spans="1:11" ht="12.75" customHeight="1">
      <c r="A16" s="444"/>
      <c r="B16" s="29"/>
      <c r="C16" s="22"/>
      <c r="D16" s="22"/>
      <c r="E16" s="12"/>
      <c r="F16" s="12"/>
      <c r="G16" s="12"/>
      <c r="H16" s="12"/>
      <c r="I16" s="12"/>
      <c r="J16" s="445" t="s">
        <v>29</v>
      </c>
      <c r="K16" s="445"/>
    </row>
    <row r="17" spans="1:11" ht="12" customHeight="1">
      <c r="A17" s="444"/>
      <c r="B17" s="12"/>
      <c r="C17" s="22"/>
      <c r="D17" s="22"/>
      <c r="E17" s="22"/>
      <c r="F17" s="12"/>
      <c r="G17" s="12"/>
      <c r="H17" s="29"/>
      <c r="I17" s="29"/>
      <c r="J17" s="446" t="s">
        <v>31</v>
      </c>
      <c r="K17" s="446"/>
    </row>
    <row r="18" spans="1:11" ht="12.75" customHeight="1">
      <c r="A18" s="24" t="s">
        <v>27</v>
      </c>
      <c r="B18" s="22" t="s">
        <v>581</v>
      </c>
      <c r="C18" s="22"/>
      <c r="D18" s="22"/>
      <c r="E18" s="22"/>
      <c r="F18" s="12"/>
      <c r="G18" s="12"/>
      <c r="H18" s="29"/>
      <c r="I18" s="29"/>
      <c r="J18" s="447" t="s">
        <v>32</v>
      </c>
      <c r="K18" s="447"/>
    </row>
    <row r="19" spans="1:12" ht="12.75" customHeight="1">
      <c r="A19" s="24"/>
      <c r="B19" s="22"/>
      <c r="C19" s="22"/>
      <c r="D19" s="22"/>
      <c r="E19" s="22"/>
      <c r="F19" s="12"/>
      <c r="G19" s="12"/>
      <c r="H19" s="29"/>
      <c r="I19" s="29"/>
      <c r="J19" s="22"/>
      <c r="K19" s="22"/>
      <c r="L19" s="93"/>
    </row>
    <row r="20" spans="1:12" ht="12.75" customHeight="1">
      <c r="A20" s="24"/>
      <c r="B20" s="22"/>
      <c r="C20" s="22"/>
      <c r="D20" s="22"/>
      <c r="E20" s="22"/>
      <c r="F20" s="12"/>
      <c r="G20" s="12"/>
      <c r="H20" s="29"/>
      <c r="I20" s="29"/>
      <c r="J20" s="22"/>
      <c r="K20" s="22"/>
      <c r="L20" s="93"/>
    </row>
    <row r="21" spans="1:12" ht="12.75" customHeight="1">
      <c r="A21" s="24"/>
      <c r="B21" s="22"/>
      <c r="C21" s="22"/>
      <c r="D21" s="22"/>
      <c r="E21" s="22"/>
      <c r="F21" s="12"/>
      <c r="G21" s="12"/>
      <c r="H21" s="29"/>
      <c r="I21" s="29"/>
      <c r="J21" s="22"/>
      <c r="K21" s="22"/>
      <c r="L21" s="93"/>
    </row>
    <row r="22" spans="1:12" ht="12.75" customHeight="1">
      <c r="A22" s="24"/>
      <c r="B22" s="22"/>
      <c r="C22" s="22"/>
      <c r="D22" s="22"/>
      <c r="E22" s="22"/>
      <c r="F22" s="12"/>
      <c r="G22" s="12"/>
      <c r="H22" s="29"/>
      <c r="I22" s="29"/>
      <c r="J22" s="22"/>
      <c r="K22" s="22"/>
      <c r="L22" s="93"/>
    </row>
    <row r="23" spans="1:12" ht="12.75" customHeight="1">
      <c r="A23" s="24"/>
      <c r="B23" s="22"/>
      <c r="C23" s="22"/>
      <c r="D23" s="22"/>
      <c r="E23" s="22"/>
      <c r="F23" s="12"/>
      <c r="G23" s="12"/>
      <c r="H23" s="29"/>
      <c r="I23" s="29"/>
      <c r="J23" s="22"/>
      <c r="K23" s="22"/>
      <c r="L23" s="93"/>
    </row>
    <row r="24" spans="1:12" ht="12.75" customHeight="1">
      <c r="A24" s="24"/>
      <c r="B24" s="22"/>
      <c r="C24" s="22"/>
      <c r="D24" s="22"/>
      <c r="E24" s="22"/>
      <c r="F24" s="12"/>
      <c r="G24" s="12"/>
      <c r="H24" s="29"/>
      <c r="I24" s="29"/>
      <c r="J24" s="22"/>
      <c r="K24" s="22"/>
      <c r="L24" s="93"/>
    </row>
    <row r="25" spans="1:12" ht="12.75" customHeight="1">
      <c r="A25" s="24"/>
      <c r="B25" s="22"/>
      <c r="C25" s="22"/>
      <c r="D25" s="22"/>
      <c r="E25" s="22"/>
      <c r="F25" s="12"/>
      <c r="G25" s="12"/>
      <c r="H25" s="29"/>
      <c r="I25" s="29"/>
      <c r="J25" s="22"/>
      <c r="K25" s="22"/>
      <c r="L25" s="93"/>
    </row>
    <row r="26" spans="1:12" ht="12.75" customHeight="1">
      <c r="A26" s="24"/>
      <c r="B26" s="22"/>
      <c r="C26" s="22"/>
      <c r="D26" s="22"/>
      <c r="E26" s="22"/>
      <c r="F26" s="12"/>
      <c r="G26" s="12"/>
      <c r="H26" s="29"/>
      <c r="I26" s="29"/>
      <c r="J26" s="22"/>
      <c r="K26" s="22"/>
      <c r="L26" s="93"/>
    </row>
    <row r="27" spans="1:12" ht="12.75" customHeight="1">
      <c r="A27" s="24"/>
      <c r="B27" s="22"/>
      <c r="C27" s="22"/>
      <c r="D27" s="22"/>
      <c r="E27" s="22"/>
      <c r="F27" s="12"/>
      <c r="G27" s="12"/>
      <c r="H27" s="29"/>
      <c r="I27" s="29"/>
      <c r="J27" s="22"/>
      <c r="K27" s="22"/>
      <c r="L27" s="93"/>
    </row>
    <row r="28" spans="1:11" ht="27.75" customHeight="1">
      <c r="A28" s="443" t="s">
        <v>35</v>
      </c>
      <c r="B28" s="442" t="s">
        <v>36</v>
      </c>
      <c r="C28" s="442" t="s">
        <v>582</v>
      </c>
      <c r="D28" s="442"/>
      <c r="E28" s="442" t="s">
        <v>583</v>
      </c>
      <c r="F28" s="442"/>
      <c r="G28" s="442" t="s">
        <v>584</v>
      </c>
      <c r="H28" s="442" t="s">
        <v>585</v>
      </c>
      <c r="I28" s="442" t="s">
        <v>586</v>
      </c>
      <c r="J28" s="442"/>
      <c r="K28" s="442" t="s">
        <v>587</v>
      </c>
    </row>
    <row r="29" spans="1:11" ht="27.75" customHeight="1">
      <c r="A29" s="443"/>
      <c r="B29" s="442"/>
      <c r="C29" s="215" t="s">
        <v>588</v>
      </c>
      <c r="D29" s="215" t="s">
        <v>589</v>
      </c>
      <c r="E29" s="215" t="s">
        <v>588</v>
      </c>
      <c r="F29" s="215" t="s">
        <v>589</v>
      </c>
      <c r="G29" s="442"/>
      <c r="H29" s="442"/>
      <c r="I29" s="442"/>
      <c r="J29" s="442"/>
      <c r="K29" s="442"/>
    </row>
    <row r="30" spans="1:11" ht="22.5" customHeight="1">
      <c r="A30" s="441" t="s">
        <v>590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</row>
    <row r="31" spans="1:11" ht="24.75" customHeight="1">
      <c r="A31" s="94" t="s">
        <v>591</v>
      </c>
      <c r="B31" s="95" t="s">
        <v>514</v>
      </c>
      <c r="C31" s="96">
        <v>450</v>
      </c>
      <c r="D31" s="96">
        <v>600</v>
      </c>
      <c r="E31" s="437"/>
      <c r="F31" s="437"/>
      <c r="G31" s="96" t="s">
        <v>592</v>
      </c>
      <c r="H31" s="96" t="s">
        <v>593</v>
      </c>
      <c r="I31" s="440"/>
      <c r="J31" s="440"/>
      <c r="K31" s="97"/>
    </row>
    <row r="32" spans="1:11" ht="24.75" customHeight="1">
      <c r="A32" s="94" t="s">
        <v>594</v>
      </c>
      <c r="B32" s="95" t="s">
        <v>514</v>
      </c>
      <c r="C32" s="96">
        <v>300</v>
      </c>
      <c r="D32" s="96">
        <v>460</v>
      </c>
      <c r="E32" s="437"/>
      <c r="F32" s="437"/>
      <c r="G32" s="96" t="s">
        <v>592</v>
      </c>
      <c r="H32" s="96" t="s">
        <v>595</v>
      </c>
      <c r="I32" s="440"/>
      <c r="J32" s="440"/>
      <c r="K32" s="97"/>
    </row>
    <row r="33" spans="1:11" ht="24.75" customHeight="1">
      <c r="A33" s="94" t="s">
        <v>596</v>
      </c>
      <c r="B33" s="95" t="s">
        <v>514</v>
      </c>
      <c r="C33" s="96">
        <v>450</v>
      </c>
      <c r="D33" s="96">
        <v>600</v>
      </c>
      <c r="E33" s="437"/>
      <c r="F33" s="437"/>
      <c r="G33" s="96" t="s">
        <v>592</v>
      </c>
      <c r="H33" s="96" t="s">
        <v>597</v>
      </c>
      <c r="I33" s="440" t="s">
        <v>598</v>
      </c>
      <c r="J33" s="440"/>
      <c r="K33" s="97"/>
    </row>
    <row r="34" spans="1:11" ht="24.75" customHeight="1">
      <c r="A34" s="94" t="s">
        <v>599</v>
      </c>
      <c r="B34" s="95" t="s">
        <v>514</v>
      </c>
      <c r="C34" s="96">
        <v>550</v>
      </c>
      <c r="D34" s="96">
        <v>700</v>
      </c>
      <c r="E34" s="437"/>
      <c r="F34" s="437"/>
      <c r="G34" s="96" t="s">
        <v>592</v>
      </c>
      <c r="H34" s="96" t="s">
        <v>595</v>
      </c>
      <c r="I34" s="440" t="s">
        <v>600</v>
      </c>
      <c r="J34" s="440"/>
      <c r="K34" s="97"/>
    </row>
    <row r="35" spans="1:11" ht="24.75" customHeight="1">
      <c r="A35" s="94" t="s">
        <v>601</v>
      </c>
      <c r="B35" s="95" t="s">
        <v>514</v>
      </c>
      <c r="C35" s="96">
        <v>700</v>
      </c>
      <c r="D35" s="96">
        <v>1000</v>
      </c>
      <c r="E35" s="437"/>
      <c r="F35" s="437"/>
      <c r="G35" s="96" t="s">
        <v>592</v>
      </c>
      <c r="H35" s="96" t="s">
        <v>602</v>
      </c>
      <c r="I35" s="439" t="s">
        <v>603</v>
      </c>
      <c r="J35" s="439"/>
      <c r="K35" s="97"/>
    </row>
    <row r="36" spans="1:11" ht="24.75" customHeight="1">
      <c r="A36" s="94" t="s">
        <v>604</v>
      </c>
      <c r="B36" s="95" t="s">
        <v>514</v>
      </c>
      <c r="C36" s="96">
        <v>900</v>
      </c>
      <c r="D36" s="96">
        <v>1400</v>
      </c>
      <c r="E36" s="437"/>
      <c r="F36" s="437"/>
      <c r="G36" s="96" t="s">
        <v>605</v>
      </c>
      <c r="H36" s="96" t="s">
        <v>606</v>
      </c>
      <c r="I36" s="439" t="s">
        <v>607</v>
      </c>
      <c r="J36" s="439"/>
      <c r="K36" s="97"/>
    </row>
    <row r="37" spans="1:11" ht="24.75" customHeight="1">
      <c r="A37" s="94" t="s">
        <v>608</v>
      </c>
      <c r="B37" s="95" t="s">
        <v>514</v>
      </c>
      <c r="C37" s="96">
        <v>900</v>
      </c>
      <c r="D37" s="96">
        <v>1200</v>
      </c>
      <c r="E37" s="437"/>
      <c r="F37" s="437"/>
      <c r="G37" s="96" t="s">
        <v>592</v>
      </c>
      <c r="H37" s="96" t="s">
        <v>595</v>
      </c>
      <c r="I37" s="439" t="s">
        <v>609</v>
      </c>
      <c r="J37" s="439"/>
      <c r="K37" s="97"/>
    </row>
    <row r="38" spans="1:11" ht="24.75" customHeight="1">
      <c r="A38" s="94" t="s">
        <v>610</v>
      </c>
      <c r="B38" s="95" t="s">
        <v>514</v>
      </c>
      <c r="C38" s="96">
        <v>550</v>
      </c>
      <c r="D38" s="96">
        <v>650</v>
      </c>
      <c r="E38" s="437"/>
      <c r="F38" s="437"/>
      <c r="G38" s="96" t="s">
        <v>592</v>
      </c>
      <c r="H38" s="96" t="s">
        <v>606</v>
      </c>
      <c r="I38" s="439" t="s">
        <v>611</v>
      </c>
      <c r="J38" s="439"/>
      <c r="K38" s="97"/>
    </row>
    <row r="39" spans="1:11" ht="30.75" customHeight="1">
      <c r="A39" s="94" t="s">
        <v>612</v>
      </c>
      <c r="B39" s="95" t="s">
        <v>514</v>
      </c>
      <c r="C39" s="96">
        <v>600</v>
      </c>
      <c r="D39" s="96">
        <v>800</v>
      </c>
      <c r="E39" s="437"/>
      <c r="F39" s="437"/>
      <c r="G39" s="96" t="s">
        <v>613</v>
      </c>
      <c r="H39" s="96" t="s">
        <v>614</v>
      </c>
      <c r="I39" s="439" t="s">
        <v>615</v>
      </c>
      <c r="J39" s="439"/>
      <c r="K39" s="97"/>
    </row>
    <row r="40" spans="1:11" ht="30.75" customHeight="1">
      <c r="A40" s="94" t="s">
        <v>616</v>
      </c>
      <c r="B40" s="95" t="s">
        <v>514</v>
      </c>
      <c r="C40" s="96">
        <v>500</v>
      </c>
      <c r="D40" s="96">
        <v>750</v>
      </c>
      <c r="E40" s="437"/>
      <c r="F40" s="437"/>
      <c r="G40" s="96" t="s">
        <v>613</v>
      </c>
      <c r="H40" s="96" t="s">
        <v>617</v>
      </c>
      <c r="I40" s="439" t="s">
        <v>618</v>
      </c>
      <c r="J40" s="439"/>
      <c r="K40" s="97"/>
    </row>
    <row r="41" spans="1:11" ht="21.75" customHeight="1">
      <c r="A41" s="94" t="s">
        <v>619</v>
      </c>
      <c r="B41" s="95" t="s">
        <v>514</v>
      </c>
      <c r="C41" s="96">
        <v>800</v>
      </c>
      <c r="D41" s="96">
        <v>1100</v>
      </c>
      <c r="E41" s="437"/>
      <c r="F41" s="437"/>
      <c r="G41" s="96" t="s">
        <v>613</v>
      </c>
      <c r="H41" s="96"/>
      <c r="I41" s="439" t="s">
        <v>620</v>
      </c>
      <c r="J41" s="439"/>
      <c r="K41" s="97"/>
    </row>
    <row r="42" spans="1:11" ht="24.75" customHeight="1">
      <c r="A42" s="94" t="s">
        <v>621</v>
      </c>
      <c r="B42" s="95" t="s">
        <v>514</v>
      </c>
      <c r="C42" s="96">
        <v>700</v>
      </c>
      <c r="D42" s="96">
        <v>1000</v>
      </c>
      <c r="E42" s="437"/>
      <c r="F42" s="437"/>
      <c r="G42" s="96" t="s">
        <v>613</v>
      </c>
      <c r="H42" s="96"/>
      <c r="I42" s="439" t="s">
        <v>622</v>
      </c>
      <c r="J42" s="439"/>
      <c r="K42" s="97"/>
    </row>
    <row r="43" spans="1:11" ht="24.75" customHeight="1">
      <c r="A43" s="94" t="s">
        <v>623</v>
      </c>
      <c r="B43" s="95" t="s">
        <v>514</v>
      </c>
      <c r="C43" s="96">
        <v>500</v>
      </c>
      <c r="D43" s="96">
        <v>750</v>
      </c>
      <c r="E43" s="437"/>
      <c r="F43" s="437"/>
      <c r="G43" s="96" t="s">
        <v>613</v>
      </c>
      <c r="H43" s="96" t="s">
        <v>617</v>
      </c>
      <c r="I43" s="440" t="s">
        <v>624</v>
      </c>
      <c r="J43" s="440"/>
      <c r="K43" s="97"/>
    </row>
    <row r="44" spans="1:11" ht="45" customHeight="1">
      <c r="A44" s="94" t="s">
        <v>625</v>
      </c>
      <c r="B44" s="95" t="s">
        <v>514</v>
      </c>
      <c r="C44" s="96">
        <v>1200</v>
      </c>
      <c r="D44" s="96">
        <v>1600</v>
      </c>
      <c r="E44" s="437"/>
      <c r="F44" s="437"/>
      <c r="G44" s="96" t="s">
        <v>613</v>
      </c>
      <c r="H44" s="96" t="s">
        <v>626</v>
      </c>
      <c r="I44" s="440" t="s">
        <v>627</v>
      </c>
      <c r="J44" s="440"/>
      <c r="K44" s="97"/>
    </row>
    <row r="45" spans="1:11" ht="48.75" customHeight="1">
      <c r="A45" s="94" t="s">
        <v>628</v>
      </c>
      <c r="B45" s="95" t="s">
        <v>514</v>
      </c>
      <c r="C45" s="96">
        <v>1200</v>
      </c>
      <c r="D45" s="96">
        <v>1600</v>
      </c>
      <c r="E45" s="437"/>
      <c r="F45" s="437"/>
      <c r="G45" s="96" t="s">
        <v>613</v>
      </c>
      <c r="H45" s="96"/>
      <c r="I45" s="440" t="s">
        <v>629</v>
      </c>
      <c r="J45" s="440"/>
      <c r="K45" s="97"/>
    </row>
    <row r="46" spans="1:11" ht="24.75" customHeight="1">
      <c r="A46" s="94" t="s">
        <v>630</v>
      </c>
      <c r="B46" s="95" t="s">
        <v>514</v>
      </c>
      <c r="C46" s="96">
        <v>600</v>
      </c>
      <c r="D46" s="96">
        <v>800</v>
      </c>
      <c r="E46" s="437"/>
      <c r="F46" s="437"/>
      <c r="G46" s="96" t="s">
        <v>613</v>
      </c>
      <c r="H46" s="96" t="s">
        <v>595</v>
      </c>
      <c r="I46" s="439">
        <v>3000000534</v>
      </c>
      <c r="J46" s="439"/>
      <c r="K46" s="97"/>
    </row>
    <row r="47" spans="1:11" ht="24.75" customHeight="1">
      <c r="A47" s="94" t="s">
        <v>631</v>
      </c>
      <c r="B47" s="95" t="s">
        <v>514</v>
      </c>
      <c r="C47" s="96">
        <v>600</v>
      </c>
      <c r="D47" s="96">
        <v>850</v>
      </c>
      <c r="E47" s="437"/>
      <c r="F47" s="437"/>
      <c r="G47" s="96" t="s">
        <v>613</v>
      </c>
      <c r="H47" s="96" t="s">
        <v>632</v>
      </c>
      <c r="I47" s="439" t="s">
        <v>633</v>
      </c>
      <c r="J47" s="439"/>
      <c r="K47" s="97"/>
    </row>
    <row r="48" spans="1:11" ht="24.75" customHeight="1">
      <c r="A48" s="94" t="s">
        <v>634</v>
      </c>
      <c r="B48" s="95" t="s">
        <v>514</v>
      </c>
      <c r="C48" s="96">
        <v>500</v>
      </c>
      <c r="D48" s="96">
        <v>750</v>
      </c>
      <c r="E48" s="437"/>
      <c r="F48" s="437"/>
      <c r="G48" s="96" t="s">
        <v>613</v>
      </c>
      <c r="H48" s="96" t="s">
        <v>635</v>
      </c>
      <c r="I48" s="439" t="s">
        <v>636</v>
      </c>
      <c r="J48" s="439"/>
      <c r="K48" s="97"/>
    </row>
    <row r="49" spans="1:11" ht="24.75" customHeight="1">
      <c r="A49" s="94" t="s">
        <v>637</v>
      </c>
      <c r="B49" s="95" t="s">
        <v>514</v>
      </c>
      <c r="C49" s="96">
        <v>600</v>
      </c>
      <c r="D49" s="96">
        <v>750</v>
      </c>
      <c r="E49" s="437"/>
      <c r="F49" s="437"/>
      <c r="G49" s="96" t="s">
        <v>613</v>
      </c>
      <c r="H49" s="96" t="s">
        <v>632</v>
      </c>
      <c r="I49" s="439" t="s">
        <v>638</v>
      </c>
      <c r="J49" s="439"/>
      <c r="K49" s="97"/>
    </row>
    <row r="50" spans="1:11" ht="12.75" customHeight="1" hidden="1">
      <c r="A50" s="94" t="s">
        <v>639</v>
      </c>
      <c r="B50" s="95" t="s">
        <v>514</v>
      </c>
      <c r="C50" s="96">
        <v>700</v>
      </c>
      <c r="D50" s="96">
        <v>1000</v>
      </c>
      <c r="E50" s="437"/>
      <c r="F50" s="437"/>
      <c r="G50" s="96" t="s">
        <v>613</v>
      </c>
      <c r="H50" s="96" t="s">
        <v>640</v>
      </c>
      <c r="I50" s="438" t="s">
        <v>641</v>
      </c>
      <c r="J50" s="438"/>
      <c r="K50" s="97"/>
    </row>
    <row r="51" spans="1:11" ht="26.25" customHeight="1">
      <c r="A51" s="94" t="s">
        <v>639</v>
      </c>
      <c r="B51" s="95" t="s">
        <v>514</v>
      </c>
      <c r="C51" s="96">
        <v>700</v>
      </c>
      <c r="D51" s="96">
        <v>1200</v>
      </c>
      <c r="E51" s="437"/>
      <c r="F51" s="437"/>
      <c r="G51" s="96" t="s">
        <v>613</v>
      </c>
      <c r="H51" s="96" t="s">
        <v>640</v>
      </c>
      <c r="I51" s="438" t="s">
        <v>642</v>
      </c>
      <c r="J51" s="438"/>
      <c r="K51" s="97"/>
    </row>
    <row r="52" spans="1:11" ht="26.25" customHeight="1">
      <c r="A52" s="94" t="s">
        <v>643</v>
      </c>
      <c r="B52" s="95" t="s">
        <v>514</v>
      </c>
      <c r="C52" s="96">
        <v>450</v>
      </c>
      <c r="D52" s="96">
        <v>800</v>
      </c>
      <c r="E52" s="437"/>
      <c r="F52" s="437"/>
      <c r="G52" s="96" t="s">
        <v>613</v>
      </c>
      <c r="H52" s="96" t="s">
        <v>644</v>
      </c>
      <c r="I52" s="438" t="s">
        <v>645</v>
      </c>
      <c r="J52" s="438"/>
      <c r="K52" s="97"/>
    </row>
    <row r="53" spans="1:11" ht="24.75" customHeight="1">
      <c r="A53" s="94" t="s">
        <v>646</v>
      </c>
      <c r="B53" s="95"/>
      <c r="C53" s="96" t="s">
        <v>647</v>
      </c>
      <c r="D53" s="96" t="s">
        <v>613</v>
      </c>
      <c r="E53" s="437"/>
      <c r="F53" s="437"/>
      <c r="G53" s="96" t="s">
        <v>613</v>
      </c>
      <c r="H53" s="96"/>
      <c r="I53" s="438"/>
      <c r="J53" s="438"/>
      <c r="K53" s="97"/>
    </row>
    <row r="54" spans="1:11" ht="12">
      <c r="A54" s="19"/>
      <c r="B54" s="98"/>
      <c r="C54" s="42"/>
      <c r="D54" s="42"/>
      <c r="E54" s="53"/>
      <c r="F54" s="53"/>
      <c r="G54" s="53"/>
      <c r="H54" s="53"/>
      <c r="I54" s="53"/>
      <c r="J54" s="53"/>
      <c r="K54" s="11"/>
    </row>
    <row r="55" spans="1:11" ht="12">
      <c r="A55" s="19"/>
      <c r="B55" s="98"/>
      <c r="C55" s="42"/>
      <c r="D55" s="42"/>
      <c r="E55" s="53"/>
      <c r="F55" s="53"/>
      <c r="G55" s="53"/>
      <c r="H55" s="53"/>
      <c r="I55" s="53"/>
      <c r="J55" s="53"/>
      <c r="K55" s="11"/>
    </row>
    <row r="56" spans="1:11" ht="12">
      <c r="A56" s="19"/>
      <c r="B56" s="98"/>
      <c r="C56" s="42"/>
      <c r="D56" s="42"/>
      <c r="E56" s="53"/>
      <c r="F56" s="53"/>
      <c r="G56" s="53"/>
      <c r="H56" s="53"/>
      <c r="I56" s="53"/>
      <c r="J56" s="53"/>
      <c r="K56" s="11"/>
    </row>
    <row r="57" spans="1:11" ht="12">
      <c r="A57" s="19"/>
      <c r="B57" s="98"/>
      <c r="C57" s="42"/>
      <c r="D57" s="42"/>
      <c r="E57" s="53"/>
      <c r="F57" s="53"/>
      <c r="G57" s="53"/>
      <c r="H57" s="53"/>
      <c r="I57" s="53"/>
      <c r="J57" s="53"/>
      <c r="K57" s="11"/>
    </row>
    <row r="58" spans="1:11" ht="12">
      <c r="A58" s="19"/>
      <c r="B58" s="98"/>
      <c r="C58" s="42"/>
      <c r="D58" s="42"/>
      <c r="E58" s="53"/>
      <c r="F58" s="53"/>
      <c r="G58" s="53"/>
      <c r="H58" s="53"/>
      <c r="I58" s="53"/>
      <c r="J58" s="53"/>
      <c r="K58" s="11"/>
    </row>
    <row r="59" spans="1:11" ht="12">
      <c r="A59" s="19"/>
      <c r="B59" s="98"/>
      <c r="C59" s="42"/>
      <c r="D59" s="42"/>
      <c r="E59" s="53"/>
      <c r="F59" s="53"/>
      <c r="G59" s="53"/>
      <c r="H59" s="53"/>
      <c r="I59" s="53"/>
      <c r="J59" s="53"/>
      <c r="K59" s="11"/>
    </row>
    <row r="60" spans="1:11" ht="12">
      <c r="A60" s="19"/>
      <c r="B60" s="98"/>
      <c r="C60" s="42"/>
      <c r="D60" s="42"/>
      <c r="E60" s="53"/>
      <c r="F60" s="53"/>
      <c r="G60" s="53"/>
      <c r="H60" s="53"/>
      <c r="I60" s="53"/>
      <c r="J60" s="53"/>
      <c r="K60" s="11"/>
    </row>
    <row r="61" spans="1:11" ht="12">
      <c r="A61" s="19"/>
      <c r="B61" s="98"/>
      <c r="C61" s="42"/>
      <c r="D61" s="42"/>
      <c r="E61" s="53"/>
      <c r="F61" s="53"/>
      <c r="G61" s="53"/>
      <c r="H61" s="53"/>
      <c r="I61" s="53"/>
      <c r="J61" s="53"/>
      <c r="K61" s="11"/>
    </row>
    <row r="62" spans="1:11" ht="12">
      <c r="A62" s="19"/>
      <c r="B62" s="98"/>
      <c r="C62" s="42"/>
      <c r="D62" s="42"/>
      <c r="E62" s="53"/>
      <c r="F62" s="53"/>
      <c r="G62" s="53"/>
      <c r="H62" s="53"/>
      <c r="I62" s="53"/>
      <c r="J62" s="53"/>
      <c r="K62" s="11"/>
    </row>
    <row r="63" spans="1:11" ht="12">
      <c r="A63" s="19"/>
      <c r="B63" s="98"/>
      <c r="C63" s="42"/>
      <c r="D63" s="42"/>
      <c r="E63" s="53"/>
      <c r="F63" s="53"/>
      <c r="G63" s="53"/>
      <c r="H63" s="53"/>
      <c r="I63" s="53"/>
      <c r="J63" s="53"/>
      <c r="K63" s="11"/>
    </row>
    <row r="64" spans="1:11" ht="12">
      <c r="A64" s="19"/>
      <c r="B64" s="98"/>
      <c r="C64" s="42"/>
      <c r="D64" s="42"/>
      <c r="E64" s="53"/>
      <c r="F64" s="53"/>
      <c r="G64" s="53"/>
      <c r="H64" s="53"/>
      <c r="I64" s="53"/>
      <c r="J64" s="53"/>
      <c r="K64" s="11"/>
    </row>
    <row r="65" spans="1:11" ht="12">
      <c r="A65" s="19"/>
      <c r="B65" s="98"/>
      <c r="C65" s="42"/>
      <c r="D65" s="42"/>
      <c r="E65" s="53"/>
      <c r="F65" s="53"/>
      <c r="G65" s="53"/>
      <c r="H65" s="53"/>
      <c r="I65" s="53"/>
      <c r="J65" s="53"/>
      <c r="K65" s="11"/>
    </row>
    <row r="66" spans="1:11" ht="12">
      <c r="A66" s="19"/>
      <c r="B66" s="98"/>
      <c r="C66" s="42"/>
      <c r="D66" s="42"/>
      <c r="E66" s="53"/>
      <c r="F66" s="53"/>
      <c r="G66" s="53"/>
      <c r="H66" s="53"/>
      <c r="I66" s="53"/>
      <c r="J66" s="53"/>
      <c r="K66" s="11"/>
    </row>
    <row r="67" spans="1:11" ht="12">
      <c r="A67" s="19"/>
      <c r="B67" s="98"/>
      <c r="C67" s="42"/>
      <c r="D67" s="42"/>
      <c r="E67" s="53"/>
      <c r="F67" s="53"/>
      <c r="G67" s="53"/>
      <c r="H67" s="53"/>
      <c r="I67" s="53"/>
      <c r="J67" s="53"/>
      <c r="K67" s="11"/>
    </row>
    <row r="68" spans="1:11" ht="12">
      <c r="A68" s="19"/>
      <c r="B68" s="98"/>
      <c r="C68" s="42"/>
      <c r="D68" s="42"/>
      <c r="E68" s="53"/>
      <c r="F68" s="53"/>
      <c r="G68" s="53"/>
      <c r="H68" s="53"/>
      <c r="I68" s="53"/>
      <c r="J68" s="53"/>
      <c r="K68" s="11"/>
    </row>
    <row r="69" spans="1:11" ht="12">
      <c r="A69" s="19"/>
      <c r="B69" s="98"/>
      <c r="C69" s="42"/>
      <c r="D69" s="42"/>
      <c r="E69" s="53"/>
      <c r="F69" s="53"/>
      <c r="G69" s="53"/>
      <c r="H69" s="53"/>
      <c r="I69" s="53"/>
      <c r="J69" s="53"/>
      <c r="K69" s="11"/>
    </row>
    <row r="70" spans="1:11" ht="12">
      <c r="A70" s="19"/>
      <c r="B70" s="98"/>
      <c r="C70" s="42"/>
      <c r="D70" s="42"/>
      <c r="E70" s="53"/>
      <c r="F70" s="53"/>
      <c r="G70" s="53"/>
      <c r="H70" s="53"/>
      <c r="I70" s="53"/>
      <c r="J70" s="53"/>
      <c r="K70" s="11"/>
    </row>
    <row r="71" spans="1:11" ht="12">
      <c r="A71" s="19"/>
      <c r="B71" s="98"/>
      <c r="C71" s="42"/>
      <c r="D71" s="42"/>
      <c r="E71" s="53"/>
      <c r="F71" s="53"/>
      <c r="G71" s="53"/>
      <c r="H71" s="53"/>
      <c r="I71" s="53"/>
      <c r="J71" s="53"/>
      <c r="K71" s="11"/>
    </row>
    <row r="72" spans="1:11" ht="12">
      <c r="A72" s="19"/>
      <c r="B72" s="98"/>
      <c r="C72" s="42"/>
      <c r="D72" s="42"/>
      <c r="E72" s="53"/>
      <c r="F72" s="53"/>
      <c r="G72" s="53"/>
      <c r="H72" s="53"/>
      <c r="I72" s="53"/>
      <c r="J72" s="53"/>
      <c r="K72" s="11"/>
    </row>
    <row r="73" spans="1:13" ht="12">
      <c r="A73" s="19"/>
      <c r="B73" s="98"/>
      <c r="C73" s="42"/>
      <c r="D73" s="42"/>
      <c r="E73" s="53"/>
      <c r="F73" s="53"/>
      <c r="G73" s="53"/>
      <c r="H73" s="53"/>
      <c r="I73" s="53"/>
      <c r="J73" s="53"/>
      <c r="K73" s="11"/>
      <c r="M73" s="8"/>
    </row>
    <row r="74" spans="1:13" ht="12">
      <c r="A74" s="19"/>
      <c r="B74" s="98"/>
      <c r="C74" s="42"/>
      <c r="D74" s="42"/>
      <c r="E74" s="53"/>
      <c r="F74" s="53"/>
      <c r="G74" s="53"/>
      <c r="H74" s="53"/>
      <c r="I74" s="53"/>
      <c r="J74" s="53"/>
      <c r="K74" s="11"/>
      <c r="M74" s="8"/>
    </row>
    <row r="75" spans="1:13" ht="12">
      <c r="A75" s="19"/>
      <c r="B75" s="98"/>
      <c r="C75" s="42"/>
      <c r="D75" s="42"/>
      <c r="E75" s="53"/>
      <c r="F75" s="53"/>
      <c r="G75" s="53"/>
      <c r="H75" s="53"/>
      <c r="I75" s="53"/>
      <c r="J75" s="53"/>
      <c r="K75" s="11"/>
      <c r="M75" s="8"/>
    </row>
    <row r="76" spans="1:13" ht="12">
      <c r="A76" s="99"/>
      <c r="B76" s="100"/>
      <c r="C76" s="101"/>
      <c r="D76" s="101"/>
      <c r="E76" s="102"/>
      <c r="F76" s="102"/>
      <c r="G76" s="102"/>
      <c r="H76" s="102"/>
      <c r="I76" s="102"/>
      <c r="J76" s="102"/>
      <c r="K76" s="103"/>
      <c r="M76" s="8"/>
    </row>
    <row r="77" spans="1:13" ht="12">
      <c r="A77" s="99"/>
      <c r="B77" s="100"/>
      <c r="C77" s="101"/>
      <c r="D77" s="101"/>
      <c r="E77" s="102"/>
      <c r="F77" s="102"/>
      <c r="G77" s="102"/>
      <c r="H77" s="102"/>
      <c r="I77" s="102"/>
      <c r="J77" s="102"/>
      <c r="K77" s="103"/>
      <c r="M77" s="8"/>
    </row>
    <row r="78" spans="1:13" ht="12">
      <c r="A78" s="99"/>
      <c r="B78" s="100"/>
      <c r="C78" s="101"/>
      <c r="D78" s="101"/>
      <c r="E78" s="102"/>
      <c r="F78" s="102"/>
      <c r="G78" s="102"/>
      <c r="H78" s="102"/>
      <c r="I78" s="102"/>
      <c r="J78" s="102"/>
      <c r="K78" s="103"/>
      <c r="M78" s="8"/>
    </row>
    <row r="79" spans="1:13" ht="12">
      <c r="A79" s="99"/>
      <c r="B79" s="100"/>
      <c r="C79" s="101"/>
      <c r="D79" s="101"/>
      <c r="E79" s="102"/>
      <c r="F79" s="102"/>
      <c r="G79" s="102"/>
      <c r="H79" s="102"/>
      <c r="I79" s="102"/>
      <c r="J79" s="102"/>
      <c r="K79" s="103"/>
      <c r="M79" s="8"/>
    </row>
    <row r="80" spans="1:11" ht="12">
      <c r="A80" s="99"/>
      <c r="B80" s="100"/>
      <c r="C80" s="101"/>
      <c r="D80" s="101"/>
      <c r="E80" s="102"/>
      <c r="F80" s="102"/>
      <c r="G80" s="102"/>
      <c r="H80" s="102"/>
      <c r="I80" s="102"/>
      <c r="J80" s="102"/>
      <c r="K80" s="103"/>
    </row>
    <row r="81" spans="1:11" ht="12">
      <c r="A81" s="99"/>
      <c r="B81" s="100"/>
      <c r="C81" s="101"/>
      <c r="D81" s="101"/>
      <c r="E81" s="102"/>
      <c r="F81" s="102"/>
      <c r="G81" s="102"/>
      <c r="H81" s="102"/>
      <c r="I81" s="102"/>
      <c r="J81" s="102"/>
      <c r="K81" s="103"/>
    </row>
    <row r="82" spans="1:11" ht="12">
      <c r="A82" s="99"/>
      <c r="B82" s="100"/>
      <c r="C82" s="101"/>
      <c r="D82" s="101"/>
      <c r="E82" s="102"/>
      <c r="F82" s="102"/>
      <c r="G82" s="102"/>
      <c r="H82" s="102"/>
      <c r="I82" s="102"/>
      <c r="J82" s="102"/>
      <c r="K82" s="103"/>
    </row>
    <row r="83" spans="1:11" ht="12">
      <c r="A83" s="99"/>
      <c r="B83" s="100"/>
      <c r="C83" s="101"/>
      <c r="D83" s="101"/>
      <c r="E83" s="102"/>
      <c r="F83" s="102"/>
      <c r="G83" s="102"/>
      <c r="H83" s="102"/>
      <c r="I83" s="102"/>
      <c r="J83" s="102"/>
      <c r="K83" s="103"/>
    </row>
  </sheetData>
  <sheetProtection password="CF74" sheet="1"/>
  <mergeCells count="71">
    <mergeCell ref="J7:K7"/>
    <mergeCell ref="J8:K8"/>
    <mergeCell ref="J9:K9"/>
    <mergeCell ref="J10:K10"/>
    <mergeCell ref="J3:K3"/>
    <mergeCell ref="E4:K4"/>
    <mergeCell ref="J5:K5"/>
    <mergeCell ref="J6:K6"/>
    <mergeCell ref="A16:A17"/>
    <mergeCell ref="J16:K16"/>
    <mergeCell ref="J17:K17"/>
    <mergeCell ref="J18:K18"/>
    <mergeCell ref="J11:K11"/>
    <mergeCell ref="J12:K12"/>
    <mergeCell ref="J13:K13"/>
    <mergeCell ref="J14:K14"/>
    <mergeCell ref="G28:G29"/>
    <mergeCell ref="H28:H29"/>
    <mergeCell ref="I28:J29"/>
    <mergeCell ref="K28:K29"/>
    <mergeCell ref="A28:A29"/>
    <mergeCell ref="B28:B29"/>
    <mergeCell ref="C28:D28"/>
    <mergeCell ref="E28:F28"/>
    <mergeCell ref="E33:F33"/>
    <mergeCell ref="I33:J33"/>
    <mergeCell ref="E34:F34"/>
    <mergeCell ref="I34:J34"/>
    <mergeCell ref="A30:K30"/>
    <mergeCell ref="E31:F31"/>
    <mergeCell ref="I31:J31"/>
    <mergeCell ref="E32:F32"/>
    <mergeCell ref="I32:J32"/>
    <mergeCell ref="E37:F37"/>
    <mergeCell ref="I37:J37"/>
    <mergeCell ref="E38:F38"/>
    <mergeCell ref="I38:J38"/>
    <mergeCell ref="E35:F35"/>
    <mergeCell ref="I35:J35"/>
    <mergeCell ref="E36:F36"/>
    <mergeCell ref="I36:J36"/>
    <mergeCell ref="E41:F41"/>
    <mergeCell ref="I41:J41"/>
    <mergeCell ref="E42:F42"/>
    <mergeCell ref="I42:J42"/>
    <mergeCell ref="E39:F39"/>
    <mergeCell ref="I39:J39"/>
    <mergeCell ref="E40:F40"/>
    <mergeCell ref="I40:J40"/>
    <mergeCell ref="E45:F45"/>
    <mergeCell ref="I45:J45"/>
    <mergeCell ref="E46:F46"/>
    <mergeCell ref="I46:J46"/>
    <mergeCell ref="E43:F43"/>
    <mergeCell ref="I43:J43"/>
    <mergeCell ref="E44:F44"/>
    <mergeCell ref="I44:J44"/>
    <mergeCell ref="E49:F49"/>
    <mergeCell ref="I49:J49"/>
    <mergeCell ref="E50:F50"/>
    <mergeCell ref="I50:J50"/>
    <mergeCell ref="E47:F47"/>
    <mergeCell ref="I47:J47"/>
    <mergeCell ref="E48:F48"/>
    <mergeCell ref="I48:J48"/>
    <mergeCell ref="E53:F53"/>
    <mergeCell ref="I53:J53"/>
    <mergeCell ref="E51:F51"/>
    <mergeCell ref="I51:J51"/>
    <mergeCell ref="E52:F52"/>
    <mergeCell ref="I52:J5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65"/>
  <sheetViews>
    <sheetView zoomScale="89" zoomScaleNormal="89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63.5" style="73" customWidth="1"/>
    <col min="2" max="2" width="12.16015625" style="104" customWidth="1"/>
    <col min="3" max="3" width="17.83203125" style="73" customWidth="1"/>
    <col min="4" max="4" width="67.66015625" style="104" customWidth="1"/>
    <col min="5" max="5" width="12" style="105" customWidth="1"/>
    <col min="6" max="6" width="18.66015625" style="77" customWidth="1"/>
    <col min="7" max="16384" width="11.16015625" style="77" customWidth="1"/>
  </cols>
  <sheetData>
    <row r="1" spans="1:6" ht="12.75">
      <c r="A1" s="106"/>
      <c r="B1" s="107"/>
      <c r="C1" s="106"/>
      <c r="D1" s="107"/>
      <c r="E1" s="108"/>
      <c r="F1" s="109"/>
    </row>
    <row r="2" spans="1:6" ht="12.75">
      <c r="A2" s="106"/>
      <c r="B2" s="107"/>
      <c r="C2" s="106"/>
      <c r="D2" s="107"/>
      <c r="E2" s="108"/>
      <c r="F2" s="109"/>
    </row>
    <row r="3" spans="1:6" ht="12.75">
      <c r="A3" s="106"/>
      <c r="B3" s="107"/>
      <c r="C3" s="106"/>
      <c r="D3" s="107"/>
      <c r="E3" s="108"/>
      <c r="F3" s="109"/>
    </row>
    <row r="4" spans="1:6" ht="12.75">
      <c r="A4" s="106"/>
      <c r="B4" s="107"/>
      <c r="C4" s="106"/>
      <c r="D4" s="107"/>
      <c r="E4" s="108"/>
      <c r="F4" s="109"/>
    </row>
    <row r="5" spans="1:6" ht="27" customHeight="1">
      <c r="A5" s="106"/>
      <c r="B5" s="107"/>
      <c r="C5" s="106"/>
      <c r="D5" s="107"/>
      <c r="E5" s="108"/>
      <c r="F5" s="109"/>
    </row>
    <row r="6" spans="1:6" ht="69.75" customHeight="1">
      <c r="A6" s="106"/>
      <c r="B6" s="107"/>
      <c r="C6" s="106"/>
      <c r="D6" s="457" t="s">
        <v>648</v>
      </c>
      <c r="E6" s="457"/>
      <c r="F6" s="457"/>
    </row>
    <row r="7" spans="1:6" ht="48" customHeight="1">
      <c r="A7" s="106"/>
      <c r="B7" s="107"/>
      <c r="C7" s="106"/>
      <c r="D7" s="110"/>
      <c r="E7" s="110"/>
      <c r="F7" s="110"/>
    </row>
    <row r="8" spans="1:6" ht="14.25" customHeight="1">
      <c r="A8" s="111" t="s">
        <v>768</v>
      </c>
      <c r="B8" s="107"/>
      <c r="C8" s="106"/>
      <c r="D8" s="107"/>
      <c r="E8" s="108"/>
      <c r="F8" s="109"/>
    </row>
    <row r="9" spans="1:6" s="114" customFormat="1" ht="14.25" customHeight="1">
      <c r="A9" s="456" t="s">
        <v>649</v>
      </c>
      <c r="B9" s="456"/>
      <c r="C9" s="456"/>
      <c r="D9" s="456"/>
      <c r="E9" s="112"/>
      <c r="F9" s="113"/>
    </row>
    <row r="10" spans="1:6" s="114" customFormat="1" ht="12" customHeight="1">
      <c r="A10" s="117" t="s">
        <v>650</v>
      </c>
      <c r="B10" s="118"/>
      <c r="C10" s="118"/>
      <c r="D10" s="116"/>
      <c r="E10" s="116"/>
      <c r="F10" s="116"/>
    </row>
    <row r="11" spans="1:6" s="114" customFormat="1" ht="12" customHeight="1">
      <c r="A11" s="117" t="s">
        <v>651</v>
      </c>
      <c r="B11" s="119" t="s">
        <v>652</v>
      </c>
      <c r="C11" s="118"/>
      <c r="D11" s="116"/>
      <c r="E11" s="116"/>
      <c r="F11" s="116"/>
    </row>
    <row r="12" spans="1:6" s="114" customFormat="1" ht="12" customHeight="1">
      <c r="A12" s="120"/>
      <c r="B12" s="117" t="s">
        <v>653</v>
      </c>
      <c r="C12" s="118"/>
      <c r="D12" s="116"/>
      <c r="E12" s="116"/>
      <c r="F12" s="116"/>
    </row>
    <row r="13" spans="1:6" s="114" customFormat="1" ht="12" customHeight="1">
      <c r="A13" s="121"/>
      <c r="B13" s="117" t="s">
        <v>654</v>
      </c>
      <c r="C13" s="122"/>
      <c r="D13" s="123"/>
      <c r="E13" s="123"/>
      <c r="F13" s="123"/>
    </row>
    <row r="14" spans="1:6" s="114" customFormat="1" ht="12" customHeight="1">
      <c r="A14" s="124" t="s">
        <v>11</v>
      </c>
      <c r="B14" s="113" t="s">
        <v>655</v>
      </c>
      <c r="C14" s="125"/>
      <c r="D14" s="123"/>
      <c r="E14" s="123"/>
      <c r="F14" s="123"/>
    </row>
    <row r="15" spans="1:6" s="114" customFormat="1" ht="12" customHeight="1">
      <c r="A15" s="121"/>
      <c r="B15" s="125" t="s">
        <v>656</v>
      </c>
      <c r="C15" s="117"/>
      <c r="D15" s="123"/>
      <c r="E15" s="123"/>
      <c r="F15" s="123"/>
    </row>
    <row r="16" spans="1:6" s="114" customFormat="1" ht="12" customHeight="1">
      <c r="A16" s="121"/>
      <c r="B16" s="113" t="s">
        <v>22</v>
      </c>
      <c r="C16" s="117"/>
      <c r="D16" s="123"/>
      <c r="E16" s="123"/>
      <c r="F16" s="123"/>
    </row>
    <row r="17" spans="1:6" s="114" customFormat="1" ht="12" customHeight="1">
      <c r="A17" s="125" t="s">
        <v>26</v>
      </c>
      <c r="B17" s="125"/>
      <c r="C17" s="122"/>
      <c r="D17" s="116"/>
      <c r="E17" s="116"/>
      <c r="F17" s="116"/>
    </row>
    <row r="18" spans="1:6" s="114" customFormat="1" ht="12" customHeight="1">
      <c r="A18" s="126" t="s">
        <v>27</v>
      </c>
      <c r="B18" s="115" t="s">
        <v>657</v>
      </c>
      <c r="C18" s="115"/>
      <c r="D18" s="116"/>
      <c r="E18" s="116"/>
      <c r="F18" s="116"/>
    </row>
    <row r="19" spans="1:6" s="114" customFormat="1" ht="12" customHeight="1">
      <c r="A19" s="126"/>
      <c r="B19" s="115" t="s">
        <v>658</v>
      </c>
      <c r="C19" s="127"/>
      <c r="D19" s="128"/>
      <c r="E19" s="128"/>
      <c r="F19" s="128"/>
    </row>
    <row r="20" spans="1:6" s="114" customFormat="1" ht="28.5" customHeight="1">
      <c r="A20" s="117"/>
      <c r="B20" s="456" t="s">
        <v>659</v>
      </c>
      <c r="C20" s="456"/>
      <c r="D20" s="456"/>
      <c r="E20" s="456"/>
      <c r="F20" s="456"/>
    </row>
    <row r="21" spans="1:6" s="114" customFormat="1" ht="12" customHeight="1">
      <c r="A21" s="117"/>
      <c r="B21" s="121"/>
      <c r="C21" s="127"/>
      <c r="D21" s="129"/>
      <c r="E21" s="129"/>
      <c r="F21" s="129"/>
    </row>
    <row r="22" spans="1:6" s="114" customFormat="1" ht="36" customHeight="1">
      <c r="A22" s="216" t="s">
        <v>35</v>
      </c>
      <c r="B22" s="217" t="s">
        <v>660</v>
      </c>
      <c r="C22" s="218" t="s">
        <v>661</v>
      </c>
      <c r="D22" s="216" t="s">
        <v>35</v>
      </c>
      <c r="E22" s="217" t="s">
        <v>660</v>
      </c>
      <c r="F22" s="218" t="s">
        <v>661</v>
      </c>
    </row>
    <row r="23" spans="1:6" ht="20.25" customHeight="1">
      <c r="A23" s="458" t="s">
        <v>145</v>
      </c>
      <c r="B23" s="458"/>
      <c r="C23" s="458"/>
      <c r="D23" s="458" t="s">
        <v>182</v>
      </c>
      <c r="E23" s="458"/>
      <c r="F23" s="458"/>
    </row>
    <row r="24" spans="1:6" ht="20.25" customHeight="1">
      <c r="A24" s="132" t="s">
        <v>146</v>
      </c>
      <c r="B24" s="133" t="s">
        <v>123</v>
      </c>
      <c r="C24" s="134">
        <v>15.51</v>
      </c>
      <c r="D24" s="132" t="s">
        <v>183</v>
      </c>
      <c r="E24" s="133" t="s">
        <v>123</v>
      </c>
      <c r="F24" s="134">
        <v>99.88</v>
      </c>
    </row>
    <row r="25" spans="1:6" ht="20.25" customHeight="1">
      <c r="A25" s="132" t="s">
        <v>662</v>
      </c>
      <c r="B25" s="133" t="s">
        <v>123</v>
      </c>
      <c r="C25" s="134">
        <v>22.88</v>
      </c>
      <c r="D25" s="132" t="s">
        <v>184</v>
      </c>
      <c r="E25" s="133" t="s">
        <v>123</v>
      </c>
      <c r="F25" s="134">
        <v>300.63</v>
      </c>
    </row>
    <row r="26" spans="1:6" ht="20.25" customHeight="1">
      <c r="A26" s="455" t="s">
        <v>147</v>
      </c>
      <c r="B26" s="455"/>
      <c r="C26" s="455"/>
      <c r="D26" s="132" t="s">
        <v>185</v>
      </c>
      <c r="E26" s="133" t="s">
        <v>123</v>
      </c>
      <c r="F26" s="134">
        <v>477.07</v>
      </c>
    </row>
    <row r="27" spans="1:6" ht="20.25" customHeight="1">
      <c r="A27" s="132" t="s">
        <v>148</v>
      </c>
      <c r="B27" s="133" t="s">
        <v>123</v>
      </c>
      <c r="C27" s="134">
        <v>99</v>
      </c>
      <c r="D27" s="132" t="s">
        <v>186</v>
      </c>
      <c r="E27" s="133" t="s">
        <v>123</v>
      </c>
      <c r="F27" s="134">
        <v>770</v>
      </c>
    </row>
    <row r="28" spans="1:6" ht="20.25" customHeight="1">
      <c r="A28" s="132" t="s">
        <v>149</v>
      </c>
      <c r="B28" s="133" t="s">
        <v>123</v>
      </c>
      <c r="C28" s="134">
        <v>180.4</v>
      </c>
      <c r="D28" s="455" t="s">
        <v>187</v>
      </c>
      <c r="E28" s="455"/>
      <c r="F28" s="455"/>
    </row>
    <row r="29" spans="1:6" ht="20.25" customHeight="1">
      <c r="A29" s="132" t="s">
        <v>150</v>
      </c>
      <c r="B29" s="133" t="s">
        <v>123</v>
      </c>
      <c r="C29" s="134">
        <v>272.8</v>
      </c>
      <c r="D29" s="132" t="s">
        <v>188</v>
      </c>
      <c r="E29" s="133" t="s">
        <v>123</v>
      </c>
      <c r="F29" s="134">
        <v>245.96</v>
      </c>
    </row>
    <row r="30" spans="1:6" ht="20.25" customHeight="1">
      <c r="A30" s="132" t="s">
        <v>151</v>
      </c>
      <c r="B30" s="133" t="s">
        <v>123</v>
      </c>
      <c r="C30" s="134">
        <v>563.2</v>
      </c>
      <c r="D30" s="132" t="s">
        <v>189</v>
      </c>
      <c r="E30" s="133" t="s">
        <v>123</v>
      </c>
      <c r="F30" s="134">
        <v>363</v>
      </c>
    </row>
    <row r="31" spans="1:6" ht="20.25" customHeight="1">
      <c r="A31" s="132" t="s">
        <v>152</v>
      </c>
      <c r="B31" s="133" t="s">
        <v>123</v>
      </c>
      <c r="C31" s="134">
        <v>699.6</v>
      </c>
      <c r="D31" s="132" t="s">
        <v>190</v>
      </c>
      <c r="E31" s="133" t="s">
        <v>123</v>
      </c>
      <c r="F31" s="134">
        <v>495</v>
      </c>
    </row>
    <row r="32" spans="1:6" ht="20.25" customHeight="1">
      <c r="A32" s="455" t="s">
        <v>153</v>
      </c>
      <c r="B32" s="455"/>
      <c r="C32" s="455"/>
      <c r="D32" s="130" t="s">
        <v>663</v>
      </c>
      <c r="E32" s="130"/>
      <c r="F32" s="130"/>
    </row>
    <row r="33" spans="1:6" ht="20.25" customHeight="1">
      <c r="A33" s="132" t="s">
        <v>154</v>
      </c>
      <c r="B33" s="133" t="s">
        <v>123</v>
      </c>
      <c r="C33" s="134">
        <v>73.26</v>
      </c>
      <c r="D33" s="132" t="s">
        <v>664</v>
      </c>
      <c r="E33" s="133" t="s">
        <v>123</v>
      </c>
      <c r="F33" s="134">
        <v>25</v>
      </c>
    </row>
    <row r="34" spans="1:6" ht="20.25" customHeight="1">
      <c r="A34" s="132" t="s">
        <v>155</v>
      </c>
      <c r="B34" s="133" t="s">
        <v>123</v>
      </c>
      <c r="C34" s="134">
        <v>95.26</v>
      </c>
      <c r="D34" s="131" t="s">
        <v>198</v>
      </c>
      <c r="E34" s="131"/>
      <c r="F34" s="131"/>
    </row>
    <row r="35" spans="1:6" ht="20.25" customHeight="1">
      <c r="A35" s="132" t="s">
        <v>156</v>
      </c>
      <c r="B35" s="133" t="s">
        <v>123</v>
      </c>
      <c r="C35" s="134">
        <v>157.3</v>
      </c>
      <c r="D35" s="132" t="s">
        <v>199</v>
      </c>
      <c r="E35" s="133" t="s">
        <v>123</v>
      </c>
      <c r="F35" s="134">
        <v>23.1</v>
      </c>
    </row>
    <row r="36" spans="1:6" ht="20.25" customHeight="1">
      <c r="A36" s="132" t="s">
        <v>157</v>
      </c>
      <c r="B36" s="133" t="s">
        <v>123</v>
      </c>
      <c r="C36" s="134">
        <v>229.46</v>
      </c>
      <c r="D36" s="132" t="s">
        <v>200</v>
      </c>
      <c r="E36" s="133" t="s">
        <v>123</v>
      </c>
      <c r="F36" s="134">
        <v>28.88</v>
      </c>
    </row>
    <row r="37" spans="1:6" ht="20.25" customHeight="1">
      <c r="A37" s="132" t="s">
        <v>158</v>
      </c>
      <c r="B37" s="133" t="s">
        <v>123</v>
      </c>
      <c r="C37" s="134">
        <v>306.9</v>
      </c>
      <c r="D37" s="131" t="s">
        <v>201</v>
      </c>
      <c r="E37" s="131"/>
      <c r="F37" s="131"/>
    </row>
    <row r="38" spans="1:6" ht="20.25" customHeight="1">
      <c r="A38" s="132" t="s">
        <v>159</v>
      </c>
      <c r="B38" s="133" t="s">
        <v>123</v>
      </c>
      <c r="C38" s="134">
        <v>366.19</v>
      </c>
      <c r="D38" s="132" t="s">
        <v>665</v>
      </c>
      <c r="E38" s="133" t="s">
        <v>123</v>
      </c>
      <c r="F38" s="134">
        <v>103.95</v>
      </c>
    </row>
    <row r="39" spans="1:6" ht="20.25" customHeight="1">
      <c r="A39" s="455" t="s">
        <v>160</v>
      </c>
      <c r="B39" s="455"/>
      <c r="C39" s="455"/>
      <c r="D39" s="132" t="s">
        <v>666</v>
      </c>
      <c r="E39" s="133" t="s">
        <v>123</v>
      </c>
      <c r="F39" s="134">
        <v>150</v>
      </c>
    </row>
    <row r="40" spans="1:6" ht="20.25" customHeight="1">
      <c r="A40" s="132" t="s">
        <v>161</v>
      </c>
      <c r="B40" s="133" t="s">
        <v>123</v>
      </c>
      <c r="C40" s="134">
        <v>176.72</v>
      </c>
      <c r="D40" s="132" t="s">
        <v>667</v>
      </c>
      <c r="E40" s="133" t="s">
        <v>123</v>
      </c>
      <c r="F40" s="134">
        <v>211.09</v>
      </c>
    </row>
    <row r="41" spans="1:6" ht="20.25" customHeight="1">
      <c r="A41" s="132" t="s">
        <v>162</v>
      </c>
      <c r="B41" s="133" t="s">
        <v>123</v>
      </c>
      <c r="C41" s="134">
        <v>251.79</v>
      </c>
      <c r="D41" s="131" t="s">
        <v>203</v>
      </c>
      <c r="E41" s="131"/>
      <c r="F41" s="131"/>
    </row>
    <row r="42" spans="1:6" ht="20.25" customHeight="1">
      <c r="A42" s="132" t="s">
        <v>163</v>
      </c>
      <c r="B42" s="133" t="s">
        <v>123</v>
      </c>
      <c r="C42" s="134">
        <v>428.51</v>
      </c>
      <c r="D42" s="132" t="s">
        <v>204</v>
      </c>
      <c r="E42" s="133" t="s">
        <v>123</v>
      </c>
      <c r="F42" s="134">
        <v>10</v>
      </c>
    </row>
    <row r="43" spans="1:6" ht="20.25" customHeight="1">
      <c r="A43" s="455" t="s">
        <v>164</v>
      </c>
      <c r="B43" s="455"/>
      <c r="C43" s="455"/>
      <c r="D43" s="132" t="s">
        <v>205</v>
      </c>
      <c r="E43" s="133" t="s">
        <v>123</v>
      </c>
      <c r="F43" s="134">
        <v>20</v>
      </c>
    </row>
    <row r="44" spans="1:6" ht="20.25" customHeight="1">
      <c r="A44" s="132" t="s">
        <v>165</v>
      </c>
      <c r="B44" s="133" t="s">
        <v>123</v>
      </c>
      <c r="C44" s="134">
        <v>296.56</v>
      </c>
      <c r="D44" s="131" t="s">
        <v>668</v>
      </c>
      <c r="E44" s="131"/>
      <c r="F44" s="131"/>
    </row>
    <row r="45" spans="1:6" ht="20.25" customHeight="1">
      <c r="A45" s="132" t="s">
        <v>166</v>
      </c>
      <c r="B45" s="133" t="s">
        <v>123</v>
      </c>
      <c r="C45" s="134">
        <v>303.77</v>
      </c>
      <c r="D45" s="132" t="s">
        <v>669</v>
      </c>
      <c r="E45" s="133" t="s">
        <v>123</v>
      </c>
      <c r="F45" s="134">
        <v>21.56</v>
      </c>
    </row>
    <row r="46" spans="1:6" ht="20.25" customHeight="1">
      <c r="A46" s="455" t="s">
        <v>167</v>
      </c>
      <c r="B46" s="455"/>
      <c r="C46" s="455"/>
      <c r="D46" s="131" t="s">
        <v>220</v>
      </c>
      <c r="E46" s="131"/>
      <c r="F46" s="131"/>
    </row>
    <row r="47" spans="1:6" ht="20.25" customHeight="1">
      <c r="A47" s="132" t="s">
        <v>168</v>
      </c>
      <c r="B47" s="133" t="s">
        <v>123</v>
      </c>
      <c r="C47" s="134">
        <v>6259</v>
      </c>
      <c r="D47" s="132" t="s">
        <v>670</v>
      </c>
      <c r="E47" s="133" t="s">
        <v>123</v>
      </c>
      <c r="F47" s="134">
        <v>1983.3</v>
      </c>
    </row>
    <row r="48" spans="1:6" ht="20.25" customHeight="1">
      <c r="A48" s="132" t="s">
        <v>671</v>
      </c>
      <c r="B48" s="133" t="s">
        <v>123</v>
      </c>
      <c r="C48" s="134">
        <v>4110.7</v>
      </c>
      <c r="D48" s="132" t="s">
        <v>672</v>
      </c>
      <c r="E48" s="133" t="s">
        <v>123</v>
      </c>
      <c r="F48" s="134">
        <v>1562</v>
      </c>
    </row>
    <row r="49" spans="1:6" ht="20.25" customHeight="1">
      <c r="A49" s="455" t="s">
        <v>170</v>
      </c>
      <c r="B49" s="455"/>
      <c r="C49" s="455"/>
      <c r="D49" s="131" t="s">
        <v>222</v>
      </c>
      <c r="E49" s="131"/>
      <c r="F49" s="131"/>
    </row>
    <row r="50" spans="1:6" ht="20.25" customHeight="1">
      <c r="A50" s="132" t="s">
        <v>171</v>
      </c>
      <c r="B50" s="133" t="s">
        <v>123</v>
      </c>
      <c r="C50" s="134">
        <v>4.18</v>
      </c>
      <c r="D50" s="132" t="s">
        <v>223</v>
      </c>
      <c r="E50" s="133" t="s">
        <v>123</v>
      </c>
      <c r="F50" s="134">
        <v>4.51</v>
      </c>
    </row>
    <row r="51" spans="1:6" ht="20.25" customHeight="1">
      <c r="A51" s="132" t="s">
        <v>673</v>
      </c>
      <c r="B51" s="133" t="s">
        <v>123</v>
      </c>
      <c r="C51" s="134">
        <v>5.06</v>
      </c>
      <c r="D51" s="131" t="s">
        <v>224</v>
      </c>
      <c r="E51" s="131"/>
      <c r="F51" s="131"/>
    </row>
    <row r="52" spans="1:6" ht="20.25" customHeight="1">
      <c r="A52" s="132" t="s">
        <v>674</v>
      </c>
      <c r="B52" s="133" t="s">
        <v>123</v>
      </c>
      <c r="C52" s="134">
        <v>7.26</v>
      </c>
      <c r="D52" s="132" t="s">
        <v>675</v>
      </c>
      <c r="E52" s="133" t="s">
        <v>123</v>
      </c>
      <c r="F52" s="134">
        <v>11.55</v>
      </c>
    </row>
    <row r="53" spans="1:6" ht="20.25" customHeight="1">
      <c r="A53" s="132" t="s">
        <v>174</v>
      </c>
      <c r="B53" s="133" t="s">
        <v>123</v>
      </c>
      <c r="C53" s="134">
        <v>7.54</v>
      </c>
      <c r="D53" s="132" t="s">
        <v>225</v>
      </c>
      <c r="E53" s="133" t="s">
        <v>123</v>
      </c>
      <c r="F53" s="134">
        <v>16.17</v>
      </c>
    </row>
    <row r="54" spans="1:6" ht="20.25" customHeight="1">
      <c r="A54" s="132" t="s">
        <v>175</v>
      </c>
      <c r="B54" s="133" t="s">
        <v>123</v>
      </c>
      <c r="C54" s="134">
        <v>11.55</v>
      </c>
      <c r="D54" s="132" t="s">
        <v>226</v>
      </c>
      <c r="E54" s="133" t="s">
        <v>123</v>
      </c>
      <c r="F54" s="134">
        <v>20.9</v>
      </c>
    </row>
    <row r="55" spans="1:6" ht="20.25" customHeight="1">
      <c r="A55" s="132" t="s">
        <v>176</v>
      </c>
      <c r="B55" s="133" t="s">
        <v>123</v>
      </c>
      <c r="C55" s="134">
        <v>20.79</v>
      </c>
      <c r="D55" s="132" t="s">
        <v>227</v>
      </c>
      <c r="E55" s="133" t="s">
        <v>123</v>
      </c>
      <c r="F55" s="134">
        <v>28.88</v>
      </c>
    </row>
    <row r="56" spans="1:6" ht="20.25" customHeight="1">
      <c r="A56" s="455" t="s">
        <v>177</v>
      </c>
      <c r="B56" s="455"/>
      <c r="C56" s="455"/>
      <c r="D56" s="132" t="s">
        <v>228</v>
      </c>
      <c r="E56" s="133" t="s">
        <v>123</v>
      </c>
      <c r="F56" s="134">
        <v>36.96</v>
      </c>
    </row>
    <row r="57" spans="1:6" ht="20.25" customHeight="1">
      <c r="A57" s="132" t="s">
        <v>178</v>
      </c>
      <c r="B57" s="133" t="s">
        <v>123</v>
      </c>
      <c r="C57" s="134">
        <v>478.5</v>
      </c>
      <c r="D57" s="132" t="s">
        <v>229</v>
      </c>
      <c r="E57" s="133" t="s">
        <v>123</v>
      </c>
      <c r="F57" s="134">
        <v>46.2</v>
      </c>
    </row>
    <row r="58" spans="1:6" ht="20.25" customHeight="1">
      <c r="A58" s="132" t="s">
        <v>676</v>
      </c>
      <c r="B58" s="133" t="s">
        <v>123</v>
      </c>
      <c r="C58" s="134">
        <v>903.65</v>
      </c>
      <c r="D58" s="131" t="s">
        <v>230</v>
      </c>
      <c r="E58" s="131"/>
      <c r="F58" s="131"/>
    </row>
    <row r="59" spans="1:6" ht="20.25" customHeight="1">
      <c r="A59" s="455" t="s">
        <v>179</v>
      </c>
      <c r="B59" s="455"/>
      <c r="C59" s="455"/>
      <c r="D59" s="132" t="s">
        <v>231</v>
      </c>
      <c r="E59" s="133" t="s">
        <v>123</v>
      </c>
      <c r="F59" s="134">
        <v>13.86</v>
      </c>
    </row>
    <row r="60" spans="1:6" ht="20.25" customHeight="1">
      <c r="A60" s="132" t="s">
        <v>180</v>
      </c>
      <c r="B60" s="133" t="s">
        <v>123</v>
      </c>
      <c r="C60" s="134">
        <v>193.16</v>
      </c>
      <c r="D60" s="132" t="s">
        <v>232</v>
      </c>
      <c r="E60" s="133" t="s">
        <v>123</v>
      </c>
      <c r="F60" s="134">
        <v>17.33</v>
      </c>
    </row>
    <row r="61" spans="1:6" ht="20.25" customHeight="1">
      <c r="A61" s="132" t="s">
        <v>181</v>
      </c>
      <c r="B61" s="133" t="s">
        <v>123</v>
      </c>
      <c r="C61" s="134">
        <v>617.1</v>
      </c>
      <c r="D61" s="131" t="s">
        <v>235</v>
      </c>
      <c r="E61" s="131"/>
      <c r="F61" s="131"/>
    </row>
    <row r="62" spans="1:6" ht="20.25" customHeight="1">
      <c r="A62" s="455"/>
      <c r="B62" s="455"/>
      <c r="C62" s="455"/>
      <c r="D62" s="132" t="s">
        <v>236</v>
      </c>
      <c r="E62" s="133" t="s">
        <v>123</v>
      </c>
      <c r="F62" s="134">
        <v>43.89</v>
      </c>
    </row>
    <row r="63" spans="1:6" ht="20.25" customHeight="1">
      <c r="A63" s="132"/>
      <c r="B63" s="133"/>
      <c r="C63" s="134"/>
      <c r="D63" s="132" t="s">
        <v>677</v>
      </c>
      <c r="E63" s="133" t="s">
        <v>123</v>
      </c>
      <c r="F63" s="134">
        <v>112.2</v>
      </c>
    </row>
    <row r="64" spans="1:6" ht="20.25" customHeight="1">
      <c r="A64" s="132"/>
      <c r="B64" s="133"/>
      <c r="C64" s="134"/>
      <c r="D64" s="132" t="s">
        <v>678</v>
      </c>
      <c r="E64" s="133" t="s">
        <v>123</v>
      </c>
      <c r="F64" s="134">
        <v>112.2</v>
      </c>
    </row>
    <row r="65" spans="1:6" ht="20.25" customHeight="1">
      <c r="A65" s="132"/>
      <c r="B65" s="133"/>
      <c r="C65" s="134"/>
      <c r="D65" s="132" t="s">
        <v>679</v>
      </c>
      <c r="E65" s="133" t="s">
        <v>123</v>
      </c>
      <c r="F65" s="134">
        <v>100</v>
      </c>
    </row>
  </sheetData>
  <sheetProtection password="CF74" sheet="1"/>
  <mergeCells count="15">
    <mergeCell ref="A26:C26"/>
    <mergeCell ref="A9:D9"/>
    <mergeCell ref="A56:C56"/>
    <mergeCell ref="A59:C59"/>
    <mergeCell ref="D6:F6"/>
    <mergeCell ref="B20:F20"/>
    <mergeCell ref="A23:C23"/>
    <mergeCell ref="D23:F23"/>
    <mergeCell ref="A62:C62"/>
    <mergeCell ref="D28:F28"/>
    <mergeCell ref="A32:C32"/>
    <mergeCell ref="A39:C39"/>
    <mergeCell ref="A43:C43"/>
    <mergeCell ref="A46:C46"/>
    <mergeCell ref="A49:C4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63" r:id="rId6"/>
  <drawing r:id="rId5"/>
  <legacyDrawing r:id="rId4"/>
  <oleObjects>
    <oleObject progId="PBrush" shapeId="42076488" r:id="rId1"/>
    <oleObject progId="PBrush" shapeId="42076636" r:id="rId2"/>
    <oleObject progId="PBrush" shapeId="4068429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L484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56.5" style="1" customWidth="1"/>
    <col min="2" max="2" width="8" style="2" customWidth="1"/>
    <col min="3" max="3" width="16.66015625" style="3" customWidth="1"/>
    <col min="4" max="4" width="14.5" style="4" customWidth="1"/>
    <col min="5" max="5" width="14.16015625" style="6" customWidth="1"/>
    <col min="6" max="6" width="18" style="6" customWidth="1"/>
    <col min="7" max="7" width="30.16015625" style="6" customWidth="1"/>
    <col min="8" max="8" width="15.33203125" style="6" customWidth="1"/>
    <col min="9" max="9" width="12.66015625" style="6" customWidth="1"/>
    <col min="10" max="10" width="13" style="6" customWidth="1"/>
    <col min="11" max="11" width="14.16015625" style="135" customWidth="1"/>
    <col min="12" max="12" width="11.16015625" style="136" customWidth="1"/>
    <col min="13" max="16384" width="11.16015625" style="77" customWidth="1"/>
  </cols>
  <sheetData>
    <row r="1" spans="1:12" ht="25.5">
      <c r="A1" s="150"/>
      <c r="B1" s="151" t="s">
        <v>680</v>
      </c>
      <c r="C1" s="152"/>
      <c r="D1" s="152"/>
      <c r="E1" s="153"/>
      <c r="F1" s="153"/>
      <c r="G1" s="153"/>
      <c r="H1" s="153"/>
      <c r="I1" s="154"/>
      <c r="J1" s="154"/>
      <c r="K1" s="154"/>
      <c r="L1" s="155"/>
    </row>
    <row r="2" spans="1:12" ht="72.75" customHeight="1">
      <c r="A2" s="156">
        <f ca="1">TODAY()</f>
        <v>45419</v>
      </c>
      <c r="B2" s="157"/>
      <c r="C2" s="157"/>
      <c r="D2" s="158"/>
      <c r="E2" s="159"/>
      <c r="F2" s="466" t="s">
        <v>681</v>
      </c>
      <c r="G2" s="466"/>
      <c r="H2" s="466"/>
      <c r="I2" s="466"/>
      <c r="J2" s="466"/>
      <c r="K2" s="466"/>
      <c r="L2" s="155"/>
    </row>
    <row r="3" spans="1:12" ht="12.75">
      <c r="A3" s="160" t="s">
        <v>2</v>
      </c>
      <c r="B3" s="161" t="s">
        <v>682</v>
      </c>
      <c r="C3" s="162"/>
      <c r="D3" s="161"/>
      <c r="E3" s="163"/>
      <c r="F3" s="164"/>
      <c r="G3" s="152"/>
      <c r="H3" s="152"/>
      <c r="I3" s="152"/>
      <c r="J3" s="152"/>
      <c r="K3" s="152"/>
      <c r="L3" s="155"/>
    </row>
    <row r="4" spans="1:12" ht="12.75">
      <c r="A4" s="165" t="s">
        <v>3</v>
      </c>
      <c r="B4" s="166" t="s">
        <v>683</v>
      </c>
      <c r="C4" s="167"/>
      <c r="D4" s="167"/>
      <c r="E4" s="163"/>
      <c r="F4" s="168"/>
      <c r="G4" s="168"/>
      <c r="H4" s="168"/>
      <c r="I4" s="168"/>
      <c r="J4" s="168"/>
      <c r="K4" s="168"/>
      <c r="L4" s="155"/>
    </row>
    <row r="5" spans="1:12" ht="12.75">
      <c r="A5" s="169" t="s">
        <v>684</v>
      </c>
      <c r="B5" s="170"/>
      <c r="C5" s="170"/>
      <c r="D5" s="170"/>
      <c r="E5" s="154"/>
      <c r="F5" s="171"/>
      <c r="G5" s="154"/>
      <c r="H5" s="154"/>
      <c r="I5" s="154"/>
      <c r="J5" s="154"/>
      <c r="K5" s="154"/>
      <c r="L5" s="155"/>
    </row>
    <row r="6" spans="1:12" ht="12.75">
      <c r="A6" s="152"/>
      <c r="B6" s="170"/>
      <c r="C6" s="170"/>
      <c r="D6" s="170"/>
      <c r="E6" s="163"/>
      <c r="F6" s="172"/>
      <c r="G6" s="172"/>
      <c r="H6" s="172"/>
      <c r="I6" s="172"/>
      <c r="J6" s="172"/>
      <c r="K6" s="172"/>
      <c r="L6" s="155"/>
    </row>
    <row r="7" spans="1:12" ht="12.75">
      <c r="A7" s="169" t="s">
        <v>685</v>
      </c>
      <c r="B7" s="164" t="s">
        <v>652</v>
      </c>
      <c r="C7" s="170"/>
      <c r="D7" s="170"/>
      <c r="E7" s="154"/>
      <c r="F7" s="172"/>
      <c r="G7" s="172"/>
      <c r="H7" s="172"/>
      <c r="I7" s="172"/>
      <c r="J7" s="172"/>
      <c r="K7" s="172"/>
      <c r="L7" s="155"/>
    </row>
    <row r="8" spans="1:12" ht="12.75">
      <c r="A8" s="154"/>
      <c r="B8" s="154" t="s">
        <v>686</v>
      </c>
      <c r="C8" s="170"/>
      <c r="D8" s="170"/>
      <c r="E8" s="154"/>
      <c r="F8" s="172"/>
      <c r="G8" s="172"/>
      <c r="H8" s="172"/>
      <c r="I8" s="172"/>
      <c r="J8" s="172"/>
      <c r="K8" s="172"/>
      <c r="L8" s="155"/>
    </row>
    <row r="9" spans="1:12" ht="12.75">
      <c r="A9" s="152"/>
      <c r="B9" s="154" t="s">
        <v>687</v>
      </c>
      <c r="C9" s="173"/>
      <c r="D9" s="164"/>
      <c r="E9" s="154"/>
      <c r="F9" s="172"/>
      <c r="G9" s="172"/>
      <c r="H9" s="172"/>
      <c r="I9" s="172"/>
      <c r="J9" s="172"/>
      <c r="K9" s="172"/>
      <c r="L9" s="155"/>
    </row>
    <row r="10" spans="1:12" ht="12.75">
      <c r="A10" s="174" t="s">
        <v>11</v>
      </c>
      <c r="B10" s="154" t="s">
        <v>688</v>
      </c>
      <c r="C10" s="164"/>
      <c r="D10" s="154"/>
      <c r="E10" s="154"/>
      <c r="F10" s="172"/>
      <c r="G10" s="172"/>
      <c r="H10" s="172"/>
      <c r="I10" s="172"/>
      <c r="J10" s="172"/>
      <c r="K10" s="172"/>
      <c r="L10" s="155"/>
    </row>
    <row r="11" spans="1:12" ht="12.75">
      <c r="A11" s="174" t="s">
        <v>689</v>
      </c>
      <c r="B11" s="154" t="s">
        <v>690</v>
      </c>
      <c r="C11" s="154"/>
      <c r="D11" s="175"/>
      <c r="E11" s="173"/>
      <c r="F11" s="173"/>
      <c r="G11" s="173"/>
      <c r="H11" s="173"/>
      <c r="I11" s="173"/>
      <c r="J11" s="173"/>
      <c r="K11" s="173"/>
      <c r="L11" s="155"/>
    </row>
    <row r="12" spans="1:12" ht="12.75">
      <c r="A12" s="152"/>
      <c r="B12" s="154" t="s">
        <v>691</v>
      </c>
      <c r="C12" s="154"/>
      <c r="D12" s="175"/>
      <c r="E12" s="173"/>
      <c r="F12" s="173"/>
      <c r="G12" s="173"/>
      <c r="H12" s="173"/>
      <c r="I12" s="173"/>
      <c r="J12" s="173"/>
      <c r="K12" s="173"/>
      <c r="L12" s="155"/>
    </row>
    <row r="13" spans="1:12" ht="12.75">
      <c r="A13" s="169" t="s">
        <v>27</v>
      </c>
      <c r="B13" s="161"/>
      <c r="C13" s="161"/>
      <c r="D13" s="164"/>
      <c r="E13" s="173"/>
      <c r="F13" s="176"/>
      <c r="G13" s="176"/>
      <c r="H13" s="176"/>
      <c r="I13" s="176"/>
      <c r="J13" s="176"/>
      <c r="K13" s="176"/>
      <c r="L13" s="155"/>
    </row>
    <row r="14" spans="1:12" ht="12.75">
      <c r="A14" s="163"/>
      <c r="B14" s="161" t="s">
        <v>692</v>
      </c>
      <c r="C14" s="161"/>
      <c r="D14" s="154"/>
      <c r="E14" s="177"/>
      <c r="F14" s="177"/>
      <c r="G14" s="177"/>
      <c r="H14" s="177"/>
      <c r="I14" s="177"/>
      <c r="J14" s="177"/>
      <c r="K14" s="177"/>
      <c r="L14" s="155"/>
    </row>
    <row r="15" spans="1:12" ht="12.75">
      <c r="A15" s="154"/>
      <c r="B15" s="161" t="s">
        <v>658</v>
      </c>
      <c r="C15" s="178"/>
      <c r="D15" s="154"/>
      <c r="E15" s="177"/>
      <c r="F15" s="177"/>
      <c r="G15" s="177"/>
      <c r="H15" s="177"/>
      <c r="I15" s="177"/>
      <c r="J15" s="177"/>
      <c r="K15" s="177"/>
      <c r="L15" s="155"/>
    </row>
    <row r="16" spans="1:12" ht="24" customHeight="1">
      <c r="A16" s="179"/>
      <c r="B16" s="467" t="s">
        <v>693</v>
      </c>
      <c r="C16" s="467"/>
      <c r="D16" s="467"/>
      <c r="E16" s="467"/>
      <c r="F16" s="467"/>
      <c r="G16" s="467"/>
      <c r="H16" s="467"/>
      <c r="I16" s="177"/>
      <c r="J16" s="177"/>
      <c r="K16" s="177"/>
      <c r="L16" s="155"/>
    </row>
    <row r="17" spans="1:12" ht="20.25" customHeight="1">
      <c r="A17" s="179"/>
      <c r="B17" s="467" t="s">
        <v>694</v>
      </c>
      <c r="C17" s="467"/>
      <c r="D17" s="467"/>
      <c r="E17" s="467"/>
      <c r="F17" s="467"/>
      <c r="G17" s="179"/>
      <c r="H17" s="179"/>
      <c r="I17" s="177"/>
      <c r="J17" s="177"/>
      <c r="K17" s="177"/>
      <c r="L17" s="155"/>
    </row>
    <row r="18" spans="1:12" ht="27" customHeight="1">
      <c r="A18" s="179"/>
      <c r="B18" s="468" t="s">
        <v>695</v>
      </c>
      <c r="C18" s="468"/>
      <c r="D18" s="468"/>
      <c r="E18" s="468"/>
      <c r="F18" s="468"/>
      <c r="G18" s="468"/>
      <c r="H18" s="468"/>
      <c r="I18" s="177"/>
      <c r="J18" s="177"/>
      <c r="K18" s="177"/>
      <c r="L18" s="155"/>
    </row>
    <row r="19" spans="1:12" ht="12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55"/>
    </row>
    <row r="20" spans="1:12" ht="12.75">
      <c r="A20" s="169" t="s">
        <v>696</v>
      </c>
      <c r="B20" s="152" t="s">
        <v>697</v>
      </c>
      <c r="C20" s="178"/>
      <c r="D20" s="178"/>
      <c r="E20" s="152"/>
      <c r="F20" s="161"/>
      <c r="G20" s="161"/>
      <c r="H20" s="161"/>
      <c r="I20" s="161"/>
      <c r="J20" s="161"/>
      <c r="K20" s="161"/>
      <c r="L20" s="155"/>
    </row>
    <row r="21" spans="1:12" ht="12.75">
      <c r="A21" s="180"/>
      <c r="B21" s="181"/>
      <c r="C21" s="182"/>
      <c r="D21" s="183"/>
      <c r="E21" s="153"/>
      <c r="F21" s="153"/>
      <c r="G21" s="153"/>
      <c r="H21" s="153"/>
      <c r="I21" s="153"/>
      <c r="J21" s="153"/>
      <c r="K21" s="173"/>
      <c r="L21" s="155"/>
    </row>
    <row r="22" spans="1:12" ht="12.75">
      <c r="A22" s="180"/>
      <c r="B22" s="181"/>
      <c r="C22" s="182"/>
      <c r="D22" s="183"/>
      <c r="E22" s="153"/>
      <c r="F22" s="153"/>
      <c r="G22" s="153"/>
      <c r="H22" s="153"/>
      <c r="I22" s="153"/>
      <c r="J22" s="153"/>
      <c r="K22" s="173"/>
      <c r="L22" s="155"/>
    </row>
    <row r="23" spans="1:12" ht="37.5" customHeight="1">
      <c r="A23" s="462" t="s">
        <v>35</v>
      </c>
      <c r="B23" s="463" t="s">
        <v>660</v>
      </c>
      <c r="C23" s="463" t="s">
        <v>698</v>
      </c>
      <c r="D23" s="463" t="s">
        <v>702</v>
      </c>
      <c r="E23" s="463" t="s">
        <v>703</v>
      </c>
      <c r="F23" s="469" t="s">
        <v>699</v>
      </c>
      <c r="G23" s="462" t="s">
        <v>40</v>
      </c>
      <c r="H23" s="463" t="s">
        <v>41</v>
      </c>
      <c r="I23" s="463" t="s">
        <v>42</v>
      </c>
      <c r="J23" s="464" t="s">
        <v>43</v>
      </c>
      <c r="K23" s="464"/>
      <c r="L23" s="463" t="s">
        <v>44</v>
      </c>
    </row>
    <row r="24" spans="1:12" ht="37.5" customHeight="1">
      <c r="A24" s="462"/>
      <c r="B24" s="463"/>
      <c r="C24" s="463"/>
      <c r="D24" s="463"/>
      <c r="E24" s="463"/>
      <c r="F24" s="469"/>
      <c r="G24" s="462"/>
      <c r="H24" s="463"/>
      <c r="I24" s="463"/>
      <c r="J24" s="184" t="s">
        <v>49</v>
      </c>
      <c r="K24" s="184" t="s">
        <v>50</v>
      </c>
      <c r="L24" s="463"/>
    </row>
    <row r="25" spans="1:12" ht="20.25">
      <c r="A25" s="74" t="s">
        <v>51</v>
      </c>
      <c r="B25" s="66"/>
      <c r="C25" s="68"/>
      <c r="D25" s="185"/>
      <c r="E25" s="68"/>
      <c r="F25" s="186"/>
      <c r="G25" s="67"/>
      <c r="H25" s="67"/>
      <c r="I25" s="67"/>
      <c r="J25" s="67"/>
      <c r="K25" s="67"/>
      <c r="L25" s="187"/>
    </row>
    <row r="26" spans="1:12" ht="15">
      <c r="A26" s="66" t="s">
        <v>52</v>
      </c>
      <c r="B26" s="66" t="s">
        <v>700</v>
      </c>
      <c r="C26" s="68">
        <v>68.9943408</v>
      </c>
      <c r="D26" s="185">
        <v>66.3168</v>
      </c>
      <c r="E26" s="68">
        <v>63.744</v>
      </c>
      <c r="F26" s="186">
        <v>1.28</v>
      </c>
      <c r="G26" s="67" t="s">
        <v>59</v>
      </c>
      <c r="H26" s="67" t="s">
        <v>55</v>
      </c>
      <c r="I26" s="67" t="s">
        <v>56</v>
      </c>
      <c r="J26" s="67">
        <v>6</v>
      </c>
      <c r="K26" s="67">
        <v>12</v>
      </c>
      <c r="L26" s="187"/>
    </row>
    <row r="27" spans="1:12" ht="15">
      <c r="A27" s="66" t="s">
        <v>57</v>
      </c>
      <c r="B27" s="66" t="s">
        <v>700</v>
      </c>
      <c r="C27" s="68">
        <v>87.85363457499999</v>
      </c>
      <c r="D27" s="185">
        <v>84.4442</v>
      </c>
      <c r="E27" s="68">
        <v>81.17399999999999</v>
      </c>
      <c r="F27" s="186">
        <v>1.66</v>
      </c>
      <c r="G27" s="67" t="s">
        <v>704</v>
      </c>
      <c r="H27" s="67" t="s">
        <v>55</v>
      </c>
      <c r="I27" s="67" t="s">
        <v>56</v>
      </c>
      <c r="J27" s="67">
        <v>6</v>
      </c>
      <c r="K27" s="67">
        <v>12</v>
      </c>
      <c r="L27" s="187"/>
    </row>
    <row r="28" spans="1:12" ht="15">
      <c r="A28" s="66" t="s">
        <v>58</v>
      </c>
      <c r="B28" s="66" t="s">
        <v>700</v>
      </c>
      <c r="C28" s="68"/>
      <c r="D28" s="185"/>
      <c r="E28" s="68"/>
      <c r="F28" s="186"/>
      <c r="G28" s="67"/>
      <c r="H28" s="67"/>
      <c r="I28" s="67"/>
      <c r="J28" s="67"/>
      <c r="K28" s="67"/>
      <c r="L28" s="187"/>
    </row>
    <row r="29" spans="1:12" ht="15">
      <c r="A29" s="66" t="s">
        <v>62</v>
      </c>
      <c r="B29" s="66" t="s">
        <v>700</v>
      </c>
      <c r="C29" s="68">
        <v>109.2210644</v>
      </c>
      <c r="D29" s="185">
        <v>104.98240000000001</v>
      </c>
      <c r="E29" s="68">
        <v>100.912</v>
      </c>
      <c r="F29" s="186">
        <v>2.12</v>
      </c>
      <c r="G29" s="67" t="s">
        <v>705</v>
      </c>
      <c r="H29" s="67" t="s">
        <v>55</v>
      </c>
      <c r="I29" s="67" t="s">
        <v>56</v>
      </c>
      <c r="J29" s="67">
        <v>8</v>
      </c>
      <c r="K29" s="67">
        <v>16</v>
      </c>
      <c r="L29" s="187"/>
    </row>
    <row r="30" spans="1:12" ht="15">
      <c r="A30" s="66" t="s">
        <v>63</v>
      </c>
      <c r="B30" s="66" t="s">
        <v>700</v>
      </c>
      <c r="C30" s="68">
        <v>123.13129429999998</v>
      </c>
      <c r="D30" s="185">
        <v>118.35280000000002</v>
      </c>
      <c r="E30" s="68">
        <v>113.76400000000001</v>
      </c>
      <c r="F30" s="186">
        <v>2.39</v>
      </c>
      <c r="G30" s="67" t="s">
        <v>706</v>
      </c>
      <c r="H30" s="67" t="s">
        <v>55</v>
      </c>
      <c r="I30" s="67" t="s">
        <v>56</v>
      </c>
      <c r="J30" s="67">
        <v>21</v>
      </c>
      <c r="K30" s="67">
        <v>21</v>
      </c>
      <c r="L30" s="187"/>
    </row>
    <row r="31" spans="1:12" ht="15">
      <c r="A31" s="66" t="s">
        <v>65</v>
      </c>
      <c r="B31" s="66" t="s">
        <v>700</v>
      </c>
      <c r="C31" s="68">
        <v>140.64788009999998</v>
      </c>
      <c r="D31" s="185">
        <v>135.1896</v>
      </c>
      <c r="E31" s="68">
        <v>129.948</v>
      </c>
      <c r="F31" s="186">
        <v>2.73</v>
      </c>
      <c r="G31" s="67" t="s">
        <v>64</v>
      </c>
      <c r="H31" s="67" t="s">
        <v>55</v>
      </c>
      <c r="I31" s="67" t="s">
        <v>56</v>
      </c>
      <c r="J31" s="67">
        <v>8</v>
      </c>
      <c r="K31" s="67">
        <v>16</v>
      </c>
      <c r="L31" s="187"/>
    </row>
    <row r="32" spans="1:12" ht="15">
      <c r="A32" s="66" t="s">
        <v>67</v>
      </c>
      <c r="B32" s="66" t="s">
        <v>700</v>
      </c>
      <c r="C32" s="68">
        <v>159.19485329999998</v>
      </c>
      <c r="D32" s="185">
        <v>153.0168</v>
      </c>
      <c r="E32" s="68">
        <v>147.084</v>
      </c>
      <c r="F32" s="186">
        <v>3.09</v>
      </c>
      <c r="G32" s="67" t="s">
        <v>707</v>
      </c>
      <c r="H32" s="67" t="s">
        <v>55</v>
      </c>
      <c r="I32" s="67" t="s">
        <v>56</v>
      </c>
      <c r="J32" s="67">
        <v>21</v>
      </c>
      <c r="K32" s="67">
        <v>21</v>
      </c>
      <c r="L32" s="187"/>
    </row>
    <row r="33" spans="1:12" ht="15">
      <c r="A33" s="66" t="s">
        <v>68</v>
      </c>
      <c r="B33" s="66" t="s">
        <v>700</v>
      </c>
      <c r="C33" s="68">
        <v>172.69292823999996</v>
      </c>
      <c r="D33" s="185">
        <v>165.99104</v>
      </c>
      <c r="E33" s="68">
        <v>159.55519999999999</v>
      </c>
      <c r="F33" s="186">
        <v>3.352</v>
      </c>
      <c r="G33" s="67" t="s">
        <v>705</v>
      </c>
      <c r="H33" s="67" t="s">
        <v>55</v>
      </c>
      <c r="I33" s="67" t="s">
        <v>56</v>
      </c>
      <c r="J33" s="67">
        <v>12</v>
      </c>
      <c r="K33" s="67">
        <v>24</v>
      </c>
      <c r="L33" s="187"/>
    </row>
    <row r="34" spans="1:12" ht="15">
      <c r="A34" s="66" t="s">
        <v>69</v>
      </c>
      <c r="B34" s="66" t="s">
        <v>700</v>
      </c>
      <c r="C34" s="68">
        <v>197.83438079999996</v>
      </c>
      <c r="D34" s="185">
        <v>190.1568</v>
      </c>
      <c r="E34" s="68">
        <v>182.784</v>
      </c>
      <c r="F34" s="186">
        <v>3.84</v>
      </c>
      <c r="G34" s="67" t="s">
        <v>708</v>
      </c>
      <c r="H34" s="67" t="s">
        <v>55</v>
      </c>
      <c r="I34" s="67" t="s">
        <v>56</v>
      </c>
      <c r="J34" s="67">
        <v>12</v>
      </c>
      <c r="K34" s="67">
        <v>24</v>
      </c>
      <c r="L34" s="187"/>
    </row>
    <row r="35" spans="1:12" ht="15">
      <c r="A35" s="66" t="s">
        <v>71</v>
      </c>
      <c r="B35" s="66" t="s">
        <v>700</v>
      </c>
      <c r="C35" s="68"/>
      <c r="D35" s="185"/>
      <c r="E35" s="68"/>
      <c r="F35" s="186"/>
      <c r="G35" s="67"/>
      <c r="H35" s="67"/>
      <c r="I35" s="67"/>
      <c r="J35" s="67"/>
      <c r="K35" s="67"/>
      <c r="L35" s="187"/>
    </row>
    <row r="36" spans="1:12" ht="15">
      <c r="A36" s="66" t="s">
        <v>72</v>
      </c>
      <c r="B36" s="66" t="s">
        <v>700</v>
      </c>
      <c r="C36" s="68"/>
      <c r="D36" s="185"/>
      <c r="E36" s="68"/>
      <c r="F36" s="186"/>
      <c r="G36" s="67"/>
      <c r="H36" s="67"/>
      <c r="I36" s="67"/>
      <c r="J36" s="67"/>
      <c r="K36" s="67"/>
      <c r="L36" s="187"/>
    </row>
    <row r="37" spans="1:12" ht="20.25">
      <c r="A37" s="74" t="s">
        <v>73</v>
      </c>
      <c r="B37" s="66"/>
      <c r="C37" s="68"/>
      <c r="D37" s="185"/>
      <c r="E37" s="68"/>
      <c r="F37" s="186"/>
      <c r="G37" s="67"/>
      <c r="H37" s="67"/>
      <c r="I37" s="67"/>
      <c r="J37" s="67"/>
      <c r="K37" s="67"/>
      <c r="L37" s="187"/>
    </row>
    <row r="38" spans="1:12" ht="15">
      <c r="A38" s="66" t="s">
        <v>74</v>
      </c>
      <c r="B38" s="66" t="s">
        <v>700</v>
      </c>
      <c r="C38" s="68">
        <v>203.039876305</v>
      </c>
      <c r="D38" s="185">
        <v>195.16028</v>
      </c>
      <c r="E38" s="68">
        <v>187.6</v>
      </c>
      <c r="F38" s="186">
        <v>4</v>
      </c>
      <c r="G38" s="67" t="s">
        <v>75</v>
      </c>
      <c r="H38" s="67" t="s">
        <v>76</v>
      </c>
      <c r="I38" s="67" t="s">
        <v>77</v>
      </c>
      <c r="J38" s="67">
        <v>22</v>
      </c>
      <c r="K38" s="67">
        <v>40</v>
      </c>
      <c r="L38" s="187"/>
    </row>
    <row r="39" spans="1:12" ht="15">
      <c r="A39" s="66" t="s">
        <v>78</v>
      </c>
      <c r="B39" s="66" t="s">
        <v>700</v>
      </c>
      <c r="C39" s="68">
        <v>237.0490555860875</v>
      </c>
      <c r="D39" s="185">
        <v>227.8496269</v>
      </c>
      <c r="E39" s="68">
        <v>219.023</v>
      </c>
      <c r="F39" s="186">
        <v>4.67</v>
      </c>
      <c r="G39" s="67" t="s">
        <v>709</v>
      </c>
      <c r="H39" s="67" t="s">
        <v>76</v>
      </c>
      <c r="I39" s="67" t="s">
        <v>77</v>
      </c>
      <c r="J39" s="67">
        <v>22</v>
      </c>
      <c r="K39" s="67">
        <v>40</v>
      </c>
      <c r="L39" s="187"/>
    </row>
    <row r="40" spans="1:12" ht="15">
      <c r="A40" s="66" t="s">
        <v>80</v>
      </c>
      <c r="B40" s="66" t="s">
        <v>700</v>
      </c>
      <c r="C40" s="68">
        <v>274.10383301175</v>
      </c>
      <c r="D40" s="185">
        <v>263.466378</v>
      </c>
      <c r="E40" s="68">
        <v>253.26000000000002</v>
      </c>
      <c r="F40" s="186">
        <v>5.4</v>
      </c>
      <c r="G40" s="67" t="s">
        <v>75</v>
      </c>
      <c r="H40" s="67" t="s">
        <v>76</v>
      </c>
      <c r="I40" s="67" t="s">
        <v>81</v>
      </c>
      <c r="J40" s="67">
        <v>22</v>
      </c>
      <c r="K40" s="67">
        <v>40</v>
      </c>
      <c r="L40" s="187"/>
    </row>
    <row r="41" spans="1:12" ht="15">
      <c r="A41" s="66" t="s">
        <v>82</v>
      </c>
      <c r="B41" s="66" t="s">
        <v>700</v>
      </c>
      <c r="C41" s="68">
        <v>317.75740641732494</v>
      </c>
      <c r="D41" s="185">
        <v>305.4258382</v>
      </c>
      <c r="E41" s="68">
        <v>293.594</v>
      </c>
      <c r="F41" s="186">
        <v>6.26</v>
      </c>
      <c r="G41" s="67" t="s">
        <v>710</v>
      </c>
      <c r="H41" s="67" t="s">
        <v>76</v>
      </c>
      <c r="I41" s="67" t="s">
        <v>81</v>
      </c>
      <c r="J41" s="67">
        <v>22</v>
      </c>
      <c r="K41" s="67">
        <v>40</v>
      </c>
      <c r="L41" s="187"/>
    </row>
    <row r="42" spans="1:12" ht="15">
      <c r="A42" s="66" t="s">
        <v>83</v>
      </c>
      <c r="B42" s="66" t="s">
        <v>700</v>
      </c>
      <c r="C42" s="68">
        <v>360.39578044137494</v>
      </c>
      <c r="D42" s="185">
        <v>346.409497</v>
      </c>
      <c r="E42" s="68">
        <v>332.98999999999995</v>
      </c>
      <c r="F42" s="186">
        <v>7.1</v>
      </c>
      <c r="G42" s="67" t="s">
        <v>75</v>
      </c>
      <c r="H42" s="67" t="s">
        <v>76</v>
      </c>
      <c r="I42" s="67" t="s">
        <v>81</v>
      </c>
      <c r="J42" s="67">
        <v>22</v>
      </c>
      <c r="K42" s="67">
        <v>40</v>
      </c>
      <c r="L42" s="187"/>
    </row>
    <row r="43" spans="1:12" ht="15">
      <c r="A43" s="66" t="s">
        <v>84</v>
      </c>
      <c r="B43" s="66" t="s">
        <v>700</v>
      </c>
      <c r="C43" s="68">
        <v>322.83340332495004</v>
      </c>
      <c r="D43" s="185">
        <v>310.3048452</v>
      </c>
      <c r="E43" s="68">
        <v>298.284</v>
      </c>
      <c r="F43" s="186">
        <v>6.36</v>
      </c>
      <c r="G43" s="67" t="s">
        <v>95</v>
      </c>
      <c r="H43" s="67" t="s">
        <v>76</v>
      </c>
      <c r="I43" s="67" t="s">
        <v>81</v>
      </c>
      <c r="J43" s="67">
        <v>22</v>
      </c>
      <c r="K43" s="67"/>
      <c r="L43" s="187"/>
    </row>
    <row r="44" spans="1:12" ht="15">
      <c r="A44" s="66" t="s">
        <v>86</v>
      </c>
      <c r="B44" s="66" t="s">
        <v>700</v>
      </c>
      <c r="C44" s="68">
        <v>374.60857178272494</v>
      </c>
      <c r="D44" s="185">
        <v>360.07071659999997</v>
      </c>
      <c r="E44" s="68">
        <v>346.12199999999996</v>
      </c>
      <c r="F44" s="186">
        <v>7.38</v>
      </c>
      <c r="G44" s="67" t="s">
        <v>711</v>
      </c>
      <c r="H44" s="67" t="s">
        <v>76</v>
      </c>
      <c r="I44" s="67" t="s">
        <v>81</v>
      </c>
      <c r="J44" s="67">
        <v>22</v>
      </c>
      <c r="K44" s="67"/>
      <c r="L44" s="187"/>
    </row>
    <row r="45" spans="1:12" ht="15">
      <c r="A45" s="66" t="s">
        <v>88</v>
      </c>
      <c r="B45" s="66" t="s">
        <v>700</v>
      </c>
      <c r="C45" s="68">
        <v>425.368540858975</v>
      </c>
      <c r="D45" s="185">
        <v>408.86078660000004</v>
      </c>
      <c r="E45" s="68">
        <v>393.02200000000005</v>
      </c>
      <c r="F45" s="186">
        <v>8.38</v>
      </c>
      <c r="G45" s="67" t="s">
        <v>712</v>
      </c>
      <c r="H45" s="67" t="s">
        <v>76</v>
      </c>
      <c r="I45" s="67" t="s">
        <v>81</v>
      </c>
      <c r="J45" s="67">
        <v>25</v>
      </c>
      <c r="K45" s="67"/>
      <c r="L45" s="187"/>
    </row>
    <row r="46" spans="1:12" ht="15">
      <c r="A46" s="66" t="s">
        <v>89</v>
      </c>
      <c r="B46" s="66" t="s">
        <v>700</v>
      </c>
      <c r="C46" s="68">
        <v>371.56297363814997</v>
      </c>
      <c r="D46" s="185">
        <v>357.1433124</v>
      </c>
      <c r="E46" s="68">
        <v>343.308</v>
      </c>
      <c r="F46" s="186">
        <v>7.32</v>
      </c>
      <c r="G46" s="67" t="s">
        <v>87</v>
      </c>
      <c r="H46" s="67" t="s">
        <v>76</v>
      </c>
      <c r="I46" s="67" t="s">
        <v>81</v>
      </c>
      <c r="J46" s="67">
        <v>25</v>
      </c>
      <c r="K46" s="67"/>
      <c r="L46" s="187"/>
    </row>
    <row r="47" spans="1:12" ht="15">
      <c r="A47" s="66" t="s">
        <v>90</v>
      </c>
      <c r="B47" s="66" t="s">
        <v>700</v>
      </c>
      <c r="C47" s="68"/>
      <c r="D47" s="185"/>
      <c r="E47" s="68"/>
      <c r="F47" s="186"/>
      <c r="G47" s="67"/>
      <c r="H47" s="67"/>
      <c r="I47" s="67"/>
      <c r="J47" s="67"/>
      <c r="K47" s="67"/>
      <c r="L47" s="187"/>
    </row>
    <row r="48" spans="1:12" ht="15">
      <c r="A48" s="66" t="s">
        <v>92</v>
      </c>
      <c r="B48" s="66" t="s">
        <v>700</v>
      </c>
      <c r="C48" s="68">
        <v>431.45973714812493</v>
      </c>
      <c r="D48" s="185">
        <v>414.715595</v>
      </c>
      <c r="E48" s="68">
        <v>398.65</v>
      </c>
      <c r="F48" s="186">
        <v>8.5</v>
      </c>
      <c r="G48" s="67" t="s">
        <v>713</v>
      </c>
      <c r="H48" s="67" t="s">
        <v>76</v>
      </c>
      <c r="I48" s="67" t="s">
        <v>81</v>
      </c>
      <c r="J48" s="67">
        <v>25</v>
      </c>
      <c r="K48" s="67"/>
      <c r="L48" s="187"/>
    </row>
    <row r="49" spans="1:12" ht="15">
      <c r="A49" s="66" t="s">
        <v>96</v>
      </c>
      <c r="B49" s="66" t="s">
        <v>700</v>
      </c>
      <c r="C49" s="68">
        <v>394.4049597224624</v>
      </c>
      <c r="D49" s="185">
        <v>379.09884389999996</v>
      </c>
      <c r="E49" s="68">
        <v>364.41299999999995</v>
      </c>
      <c r="F49" s="186">
        <v>7.77</v>
      </c>
      <c r="G49" s="67" t="s">
        <v>714</v>
      </c>
      <c r="H49" s="67" t="s">
        <v>76</v>
      </c>
      <c r="I49" s="67" t="s">
        <v>81</v>
      </c>
      <c r="J49" s="67">
        <v>25</v>
      </c>
      <c r="K49" s="67"/>
      <c r="L49" s="187"/>
    </row>
    <row r="50" spans="1:12" ht="15">
      <c r="A50" s="66" t="s">
        <v>98</v>
      </c>
      <c r="B50" s="66" t="s">
        <v>700</v>
      </c>
      <c r="C50" s="68">
        <v>457.85492106777497</v>
      </c>
      <c r="D50" s="185">
        <v>440.0864314</v>
      </c>
      <c r="E50" s="68">
        <v>423.03799999999995</v>
      </c>
      <c r="F50" s="186">
        <v>9.02</v>
      </c>
      <c r="G50" s="67" t="s">
        <v>715</v>
      </c>
      <c r="H50" s="67" t="s">
        <v>76</v>
      </c>
      <c r="I50" s="67" t="s">
        <v>81</v>
      </c>
      <c r="J50" s="67">
        <v>30</v>
      </c>
      <c r="K50" s="67"/>
      <c r="L50" s="187"/>
    </row>
    <row r="51" spans="1:12" ht="15">
      <c r="A51" s="66" t="s">
        <v>100</v>
      </c>
      <c r="B51" s="66" t="s">
        <v>700</v>
      </c>
      <c r="C51" s="68">
        <v>520.7972827223249</v>
      </c>
      <c r="D51" s="185">
        <v>500.5861182</v>
      </c>
      <c r="E51" s="68">
        <v>481.19399999999996</v>
      </c>
      <c r="F51" s="186">
        <v>10.26</v>
      </c>
      <c r="G51" s="67" t="s">
        <v>323</v>
      </c>
      <c r="H51" s="67" t="s">
        <v>76</v>
      </c>
      <c r="I51" s="67" t="s">
        <v>81</v>
      </c>
      <c r="J51" s="67">
        <v>30</v>
      </c>
      <c r="K51" s="67"/>
      <c r="L51" s="187"/>
    </row>
    <row r="52" spans="1:12" ht="15">
      <c r="A52" s="66" t="s">
        <v>716</v>
      </c>
      <c r="B52" s="66" t="s">
        <v>700</v>
      </c>
      <c r="C52" s="68"/>
      <c r="D52" s="185"/>
      <c r="E52" s="68"/>
      <c r="F52" s="186"/>
      <c r="G52" s="67"/>
      <c r="H52" s="67"/>
      <c r="I52" s="67"/>
      <c r="J52" s="67"/>
      <c r="K52" s="67"/>
      <c r="L52" s="187"/>
    </row>
    <row r="53" spans="1:12" ht="15">
      <c r="A53" s="66" t="s">
        <v>102</v>
      </c>
      <c r="B53" s="66" t="s">
        <v>700</v>
      </c>
      <c r="C53" s="68">
        <v>550.7456644773123</v>
      </c>
      <c r="D53" s="185">
        <v>529.3722594999999</v>
      </c>
      <c r="E53" s="68">
        <v>508.86499999999995</v>
      </c>
      <c r="F53" s="186">
        <v>10.85</v>
      </c>
      <c r="G53" s="67" t="s">
        <v>282</v>
      </c>
      <c r="H53" s="67" t="s">
        <v>76</v>
      </c>
      <c r="I53" s="67" t="s">
        <v>81</v>
      </c>
      <c r="J53" s="67">
        <v>30</v>
      </c>
      <c r="K53" s="67"/>
      <c r="L53" s="187"/>
    </row>
    <row r="54" spans="1:12" ht="15">
      <c r="A54" s="66" t="s">
        <v>104</v>
      </c>
      <c r="B54" s="66" t="s">
        <v>700</v>
      </c>
      <c r="C54" s="68"/>
      <c r="D54" s="185"/>
      <c r="E54" s="68"/>
      <c r="F54" s="186"/>
      <c r="G54" s="67"/>
      <c r="H54" s="67"/>
      <c r="I54" s="67"/>
      <c r="J54" s="67"/>
      <c r="K54" s="67"/>
      <c r="L54" s="187"/>
    </row>
    <row r="55" spans="1:12" ht="15">
      <c r="A55" s="66" t="s">
        <v>107</v>
      </c>
      <c r="B55" s="66" t="s">
        <v>700</v>
      </c>
      <c r="C55" s="68"/>
      <c r="D55" s="185"/>
      <c r="E55" s="68"/>
      <c r="F55" s="186"/>
      <c r="G55" s="67"/>
      <c r="H55" s="67"/>
      <c r="I55" s="67"/>
      <c r="J55" s="67"/>
      <c r="K55" s="67"/>
      <c r="L55" s="187"/>
    </row>
    <row r="56" spans="1:12" ht="15">
      <c r="A56" s="66" t="s">
        <v>109</v>
      </c>
      <c r="B56" s="66" t="s">
        <v>700</v>
      </c>
      <c r="C56" s="68">
        <v>646.4282061860438</v>
      </c>
      <c r="D56" s="185">
        <v>621.34154145</v>
      </c>
      <c r="E56" s="68">
        <v>597.2715</v>
      </c>
      <c r="F56" s="186">
        <v>12.735</v>
      </c>
      <c r="G56" s="67" t="s">
        <v>717</v>
      </c>
      <c r="H56" s="67" t="s">
        <v>76</v>
      </c>
      <c r="I56" s="67" t="s">
        <v>77</v>
      </c>
      <c r="J56" s="67">
        <v>35</v>
      </c>
      <c r="K56" s="67"/>
      <c r="L56" s="187"/>
    </row>
    <row r="57" spans="1:12" ht="15">
      <c r="A57" s="66" t="s">
        <v>111</v>
      </c>
      <c r="B57" s="66" t="s">
        <v>700</v>
      </c>
      <c r="C57" s="68"/>
      <c r="D57" s="185"/>
      <c r="E57" s="68"/>
      <c r="F57" s="186"/>
      <c r="G57" s="67"/>
      <c r="H57" s="67"/>
      <c r="I57" s="67"/>
      <c r="J57" s="67"/>
      <c r="K57" s="67"/>
      <c r="L57" s="187"/>
    </row>
    <row r="58" spans="1:12" ht="15">
      <c r="A58" s="66" t="s">
        <v>113</v>
      </c>
      <c r="B58" s="66" t="s">
        <v>700</v>
      </c>
      <c r="C58" s="68">
        <v>792.6683264759876</v>
      </c>
      <c r="D58" s="185">
        <v>761.9063573</v>
      </c>
      <c r="E58" s="68">
        <v>732.391</v>
      </c>
      <c r="F58" s="186">
        <v>15.29</v>
      </c>
      <c r="G58" s="67" t="s">
        <v>718</v>
      </c>
      <c r="H58" s="67" t="s">
        <v>76</v>
      </c>
      <c r="I58" s="67" t="s">
        <v>81</v>
      </c>
      <c r="J58" s="67">
        <v>35</v>
      </c>
      <c r="K58" s="67"/>
      <c r="L58" s="187"/>
    </row>
    <row r="59" spans="1:12" ht="15">
      <c r="A59" s="66" t="s">
        <v>115</v>
      </c>
      <c r="B59" s="66" t="s">
        <v>700</v>
      </c>
      <c r="C59" s="68"/>
      <c r="D59" s="185"/>
      <c r="E59" s="68"/>
      <c r="F59" s="186"/>
      <c r="G59" s="67"/>
      <c r="H59" s="67"/>
      <c r="I59" s="67"/>
      <c r="J59" s="67"/>
      <c r="K59" s="67"/>
      <c r="L59" s="187"/>
    </row>
    <row r="60" spans="1:12" ht="15">
      <c r="A60" s="66" t="s">
        <v>117</v>
      </c>
      <c r="B60" s="66" t="s">
        <v>700</v>
      </c>
      <c r="C60" s="68"/>
      <c r="D60" s="185"/>
      <c r="E60" s="68"/>
      <c r="F60" s="186"/>
      <c r="G60" s="67"/>
      <c r="H60" s="67"/>
      <c r="I60" s="67"/>
      <c r="J60" s="67"/>
      <c r="K60" s="67"/>
      <c r="L60" s="187"/>
    </row>
    <row r="61" spans="1:12" ht="15">
      <c r="A61" s="66" t="s">
        <v>119</v>
      </c>
      <c r="B61" s="66" t="s">
        <v>700</v>
      </c>
      <c r="C61" s="68">
        <v>1445.2573226</v>
      </c>
      <c r="D61" s="185">
        <v>1389.1696</v>
      </c>
      <c r="E61" s="68">
        <v>1335.334</v>
      </c>
      <c r="F61" s="186">
        <v>26.39</v>
      </c>
      <c r="G61" s="67" t="s">
        <v>59</v>
      </c>
      <c r="H61" s="67"/>
      <c r="I61" s="67"/>
      <c r="J61" s="67">
        <v>35</v>
      </c>
      <c r="K61" s="67"/>
      <c r="L61" s="187"/>
    </row>
    <row r="62" spans="1:12" ht="15">
      <c r="A62" s="66" t="s">
        <v>719</v>
      </c>
      <c r="B62" s="66" t="s">
        <v>700</v>
      </c>
      <c r="C62" s="68"/>
      <c r="D62" s="185"/>
      <c r="E62" s="68"/>
      <c r="F62" s="186"/>
      <c r="G62" s="67" t="s">
        <v>59</v>
      </c>
      <c r="H62" s="67"/>
      <c r="I62" s="67"/>
      <c r="J62" s="67">
        <v>35</v>
      </c>
      <c r="K62" s="67"/>
      <c r="L62" s="187"/>
    </row>
    <row r="63" spans="1:12" ht="15">
      <c r="A63" s="66" t="s">
        <v>720</v>
      </c>
      <c r="B63" s="66" t="s">
        <v>700</v>
      </c>
      <c r="C63" s="68"/>
      <c r="D63" s="185"/>
      <c r="E63" s="68"/>
      <c r="F63" s="186"/>
      <c r="G63" s="67"/>
      <c r="H63" s="67"/>
      <c r="I63" s="67"/>
      <c r="J63" s="67"/>
      <c r="K63" s="67"/>
      <c r="L63" s="187"/>
    </row>
    <row r="64" spans="1:12" ht="15">
      <c r="A64" s="66" t="s">
        <v>721</v>
      </c>
      <c r="B64" s="66" t="s">
        <v>700</v>
      </c>
      <c r="C64" s="68"/>
      <c r="D64" s="185"/>
      <c r="E64" s="68"/>
      <c r="F64" s="186"/>
      <c r="G64" s="67"/>
      <c r="H64" s="67"/>
      <c r="I64" s="67"/>
      <c r="J64" s="67"/>
      <c r="K64" s="67"/>
      <c r="L64" s="187"/>
    </row>
    <row r="65" spans="1:12" ht="15">
      <c r="A65" s="66" t="s">
        <v>722</v>
      </c>
      <c r="B65" s="66" t="s">
        <v>700</v>
      </c>
      <c r="C65" s="68"/>
      <c r="D65" s="185"/>
      <c r="E65" s="68"/>
      <c r="F65" s="186"/>
      <c r="G65" s="67" t="s">
        <v>723</v>
      </c>
      <c r="H65" s="67"/>
      <c r="I65" s="67"/>
      <c r="J65" s="67"/>
      <c r="K65" s="67"/>
      <c r="L65" s="187"/>
    </row>
    <row r="66" spans="1:12" ht="20.25">
      <c r="A66" s="74" t="s">
        <v>121</v>
      </c>
      <c r="B66" s="66"/>
      <c r="C66" s="68"/>
      <c r="D66" s="185"/>
      <c r="E66" s="68"/>
      <c r="F66" s="186"/>
      <c r="G66" s="67"/>
      <c r="H66" s="67"/>
      <c r="I66" s="67"/>
      <c r="J66" s="67"/>
      <c r="K66" s="67"/>
      <c r="L66" s="187"/>
    </row>
    <row r="67" spans="1:12" ht="15">
      <c r="A67" s="66" t="s">
        <v>122</v>
      </c>
      <c r="B67" s="66" t="s">
        <v>123</v>
      </c>
      <c r="C67" s="68">
        <v>44.021249999999995</v>
      </c>
      <c r="D67" s="185"/>
      <c r="E67" s="68"/>
      <c r="F67" s="186"/>
      <c r="G67" s="67"/>
      <c r="H67" s="67"/>
      <c r="I67" s="67"/>
      <c r="J67" s="67"/>
      <c r="K67" s="67"/>
      <c r="L67" s="187"/>
    </row>
    <row r="68" spans="1:12" ht="15">
      <c r="A68" s="66" t="s">
        <v>124</v>
      </c>
      <c r="B68" s="66" t="s">
        <v>123</v>
      </c>
      <c r="C68" s="68"/>
      <c r="D68" s="185"/>
      <c r="E68" s="68"/>
      <c r="F68" s="186"/>
      <c r="G68" s="67"/>
      <c r="H68" s="67"/>
      <c r="I68" s="67"/>
      <c r="J68" s="67"/>
      <c r="K68" s="67"/>
      <c r="L68" s="187"/>
    </row>
    <row r="69" spans="1:12" ht="15">
      <c r="A69" s="66" t="s">
        <v>125</v>
      </c>
      <c r="B69" s="66" t="s">
        <v>123</v>
      </c>
      <c r="C69" s="68">
        <v>54.25875</v>
      </c>
      <c r="D69" s="185"/>
      <c r="E69" s="68"/>
      <c r="F69" s="186"/>
      <c r="G69" s="67"/>
      <c r="H69" s="67"/>
      <c r="I69" s="67"/>
      <c r="J69" s="67"/>
      <c r="K69" s="67"/>
      <c r="L69" s="187"/>
    </row>
    <row r="70" spans="1:12" ht="15">
      <c r="A70" s="66" t="s">
        <v>126</v>
      </c>
      <c r="B70" s="66" t="s">
        <v>123</v>
      </c>
      <c r="C70" s="68">
        <v>79.8525</v>
      </c>
      <c r="D70" s="185"/>
      <c r="E70" s="68"/>
      <c r="F70" s="186"/>
      <c r="G70" s="67"/>
      <c r="H70" s="67"/>
      <c r="I70" s="67"/>
      <c r="J70" s="67"/>
      <c r="K70" s="67"/>
      <c r="L70" s="187"/>
    </row>
    <row r="71" spans="1:12" ht="15">
      <c r="A71" s="66" t="s">
        <v>127</v>
      </c>
      <c r="B71" s="66" t="s">
        <v>123</v>
      </c>
      <c r="C71" s="68">
        <v>102.375</v>
      </c>
      <c r="D71" s="185"/>
      <c r="E71" s="68"/>
      <c r="F71" s="186"/>
      <c r="G71" s="67"/>
      <c r="H71" s="67"/>
      <c r="I71" s="67"/>
      <c r="J71" s="67"/>
      <c r="K71" s="67"/>
      <c r="L71" s="187"/>
    </row>
    <row r="72" spans="1:12" ht="15">
      <c r="A72" s="66" t="s">
        <v>128</v>
      </c>
      <c r="B72" s="66" t="s">
        <v>123</v>
      </c>
      <c r="C72" s="68">
        <v>114.66</v>
      </c>
      <c r="D72" s="185"/>
      <c r="E72" s="68"/>
      <c r="F72" s="186"/>
      <c r="G72" s="67"/>
      <c r="H72" s="67"/>
      <c r="I72" s="67"/>
      <c r="J72" s="67"/>
      <c r="K72" s="67"/>
      <c r="L72" s="187"/>
    </row>
    <row r="73" spans="1:12" ht="15">
      <c r="A73" s="66" t="s">
        <v>129</v>
      </c>
      <c r="B73" s="66" t="s">
        <v>123</v>
      </c>
      <c r="C73" s="68"/>
      <c r="D73" s="185"/>
      <c r="E73" s="68"/>
      <c r="F73" s="186"/>
      <c r="G73" s="67"/>
      <c r="H73" s="67"/>
      <c r="I73" s="67"/>
      <c r="J73" s="67"/>
      <c r="K73" s="67"/>
      <c r="L73" s="187"/>
    </row>
    <row r="74" spans="1:12" ht="15">
      <c r="A74" s="66" t="s">
        <v>131</v>
      </c>
      <c r="B74" s="66" t="s">
        <v>123</v>
      </c>
      <c r="C74" s="68"/>
      <c r="D74" s="185"/>
      <c r="E74" s="68"/>
      <c r="F74" s="186"/>
      <c r="G74" s="67"/>
      <c r="H74" s="67"/>
      <c r="I74" s="67"/>
      <c r="J74" s="67"/>
      <c r="K74" s="67"/>
      <c r="L74" s="187"/>
    </row>
    <row r="75" spans="1:12" ht="15">
      <c r="A75" s="66" t="s">
        <v>132</v>
      </c>
      <c r="B75" s="66" t="s">
        <v>123</v>
      </c>
      <c r="C75" s="68">
        <v>188.36999999999998</v>
      </c>
      <c r="D75" s="185"/>
      <c r="E75" s="68"/>
      <c r="F75" s="186"/>
      <c r="G75" s="67"/>
      <c r="H75" s="67"/>
      <c r="I75" s="67"/>
      <c r="J75" s="67"/>
      <c r="K75" s="67"/>
      <c r="L75" s="187"/>
    </row>
    <row r="76" spans="1:12" ht="15">
      <c r="A76" s="66" t="s">
        <v>133</v>
      </c>
      <c r="B76" s="66" t="s">
        <v>123</v>
      </c>
      <c r="C76" s="68">
        <v>250.81875</v>
      </c>
      <c r="D76" s="185"/>
      <c r="E76" s="68"/>
      <c r="F76" s="186"/>
      <c r="G76" s="67"/>
      <c r="H76" s="67"/>
      <c r="I76" s="67"/>
      <c r="J76" s="67"/>
      <c r="K76" s="67"/>
      <c r="L76" s="187"/>
    </row>
    <row r="77" spans="1:12" ht="15">
      <c r="A77" s="66" t="s">
        <v>134</v>
      </c>
      <c r="B77" s="66" t="s">
        <v>123</v>
      </c>
      <c r="C77" s="68">
        <v>124.89750000000001</v>
      </c>
      <c r="D77" s="185"/>
      <c r="E77" s="68"/>
      <c r="F77" s="186"/>
      <c r="G77" s="67"/>
      <c r="H77" s="67"/>
      <c r="I77" s="67"/>
      <c r="J77" s="67"/>
      <c r="K77" s="67"/>
      <c r="L77" s="187"/>
    </row>
    <row r="78" spans="1:12" ht="15">
      <c r="A78" s="66" t="s">
        <v>135</v>
      </c>
      <c r="B78" s="66" t="s">
        <v>123</v>
      </c>
      <c r="C78" s="68">
        <v>175.06125</v>
      </c>
      <c r="D78" s="185"/>
      <c r="E78" s="68"/>
      <c r="F78" s="186"/>
      <c r="G78" s="67"/>
      <c r="H78" s="67"/>
      <c r="I78" s="67"/>
      <c r="J78" s="67"/>
      <c r="K78" s="67"/>
      <c r="L78" s="187"/>
    </row>
    <row r="79" spans="1:12" ht="15">
      <c r="A79" s="66" t="s">
        <v>136</v>
      </c>
      <c r="B79" s="66" t="s">
        <v>123</v>
      </c>
      <c r="C79" s="68">
        <v>240.552</v>
      </c>
      <c r="D79" s="185"/>
      <c r="E79" s="68"/>
      <c r="F79" s="186"/>
      <c r="G79" s="67"/>
      <c r="H79" s="67"/>
      <c r="I79" s="67"/>
      <c r="J79" s="67"/>
      <c r="K79" s="67"/>
      <c r="L79" s="187"/>
    </row>
    <row r="80" spans="1:12" ht="15">
      <c r="A80" s="66" t="s">
        <v>137</v>
      </c>
      <c r="B80" s="66" t="s">
        <v>123</v>
      </c>
      <c r="C80" s="68"/>
      <c r="D80" s="185"/>
      <c r="E80" s="68"/>
      <c r="F80" s="186"/>
      <c r="G80" s="67"/>
      <c r="H80" s="67"/>
      <c r="I80" s="67"/>
      <c r="J80" s="67"/>
      <c r="K80" s="67"/>
      <c r="L80" s="187"/>
    </row>
    <row r="81" spans="1:12" ht="15">
      <c r="A81" s="66" t="s">
        <v>138</v>
      </c>
      <c r="B81" s="66" t="s">
        <v>123</v>
      </c>
      <c r="C81" s="68">
        <v>499.59</v>
      </c>
      <c r="D81" s="185"/>
      <c r="E81" s="68"/>
      <c r="F81" s="186"/>
      <c r="G81" s="67"/>
      <c r="H81" s="67"/>
      <c r="I81" s="67"/>
      <c r="J81" s="67"/>
      <c r="K81" s="67"/>
      <c r="L81" s="187"/>
    </row>
    <row r="82" spans="1:12" ht="15">
      <c r="A82" s="66" t="s">
        <v>139</v>
      </c>
      <c r="B82" s="66" t="s">
        <v>123</v>
      </c>
      <c r="C82" s="68">
        <v>504.70874999999995</v>
      </c>
      <c r="D82" s="185"/>
      <c r="E82" s="68"/>
      <c r="F82" s="186"/>
      <c r="G82" s="67"/>
      <c r="H82" s="67"/>
      <c r="I82" s="67"/>
      <c r="J82" s="67"/>
      <c r="K82" s="67"/>
      <c r="L82" s="187"/>
    </row>
    <row r="83" spans="1:12" ht="15">
      <c r="A83" s="66" t="s">
        <v>140</v>
      </c>
      <c r="B83" s="66" t="s">
        <v>123</v>
      </c>
      <c r="C83" s="68">
        <v>591.7275</v>
      </c>
      <c r="D83" s="185"/>
      <c r="E83" s="68"/>
      <c r="F83" s="186"/>
      <c r="G83" s="67"/>
      <c r="H83" s="67"/>
      <c r="I83" s="67"/>
      <c r="J83" s="67"/>
      <c r="K83" s="67"/>
      <c r="L83" s="187"/>
    </row>
    <row r="84" spans="1:12" ht="15">
      <c r="A84" s="66" t="s">
        <v>141</v>
      </c>
      <c r="B84" s="66" t="s">
        <v>123</v>
      </c>
      <c r="C84" s="68">
        <v>973.58625</v>
      </c>
      <c r="D84" s="185"/>
      <c r="E84" s="68"/>
      <c r="F84" s="186"/>
      <c r="G84" s="67"/>
      <c r="H84" s="67"/>
      <c r="I84" s="67"/>
      <c r="J84" s="67"/>
      <c r="K84" s="67"/>
      <c r="L84" s="187"/>
    </row>
    <row r="85" spans="1:12" ht="15">
      <c r="A85" s="66" t="s">
        <v>724</v>
      </c>
      <c r="B85" s="66" t="s">
        <v>123</v>
      </c>
      <c r="C85" s="68">
        <v>2227.6800000000003</v>
      </c>
      <c r="D85" s="185"/>
      <c r="E85" s="68"/>
      <c r="F85" s="186"/>
      <c r="G85" s="67"/>
      <c r="H85" s="67"/>
      <c r="I85" s="67"/>
      <c r="J85" s="67"/>
      <c r="K85" s="67"/>
      <c r="L85" s="187"/>
    </row>
    <row r="86" spans="1:12" ht="15">
      <c r="A86" s="66" t="s">
        <v>143</v>
      </c>
      <c r="B86" s="66" t="s">
        <v>123</v>
      </c>
      <c r="C86" s="68">
        <v>501.6375</v>
      </c>
      <c r="D86" s="185"/>
      <c r="E86" s="68"/>
      <c r="F86" s="186"/>
      <c r="G86" s="67"/>
      <c r="H86" s="67"/>
      <c r="I86" s="67"/>
      <c r="J86" s="67"/>
      <c r="K86" s="67"/>
      <c r="L86" s="187"/>
    </row>
    <row r="87" spans="1:12" ht="15">
      <c r="A87" s="66" t="s">
        <v>144</v>
      </c>
      <c r="B87" s="66" t="s">
        <v>123</v>
      </c>
      <c r="C87" s="68">
        <v>456.59250000000003</v>
      </c>
      <c r="D87" s="185"/>
      <c r="E87" s="68"/>
      <c r="F87" s="186"/>
      <c r="G87" s="67"/>
      <c r="H87" s="67"/>
      <c r="I87" s="67"/>
      <c r="J87" s="67"/>
      <c r="K87" s="67"/>
      <c r="L87" s="187"/>
    </row>
    <row r="88" spans="1:12" ht="20.25">
      <c r="A88" s="74" t="s">
        <v>145</v>
      </c>
      <c r="B88" s="66"/>
      <c r="C88" s="68"/>
      <c r="D88" s="185"/>
      <c r="E88" s="68"/>
      <c r="F88" s="186"/>
      <c r="G88" s="67"/>
      <c r="H88" s="67"/>
      <c r="I88" s="67"/>
      <c r="J88" s="67"/>
      <c r="K88" s="67"/>
      <c r="L88" s="187"/>
    </row>
    <row r="89" spans="1:12" ht="15">
      <c r="A89" s="66" t="s">
        <v>146</v>
      </c>
      <c r="B89" s="66" t="s">
        <v>123</v>
      </c>
      <c r="C89" s="68">
        <v>24.57</v>
      </c>
      <c r="D89" s="185"/>
      <c r="E89" s="68"/>
      <c r="F89" s="186"/>
      <c r="G89" s="67"/>
      <c r="H89" s="67"/>
      <c r="I89" s="67"/>
      <c r="J89" s="67"/>
      <c r="K89" s="67"/>
      <c r="L89" s="187"/>
    </row>
    <row r="90" spans="1:12" ht="20.25">
      <c r="A90" s="74" t="s">
        <v>147</v>
      </c>
      <c r="B90" s="66"/>
      <c r="C90" s="68"/>
      <c r="D90" s="185"/>
      <c r="E90" s="68"/>
      <c r="F90" s="186"/>
      <c r="G90" s="67"/>
      <c r="H90" s="67"/>
      <c r="I90" s="67"/>
      <c r="J90" s="67"/>
      <c r="K90" s="67"/>
      <c r="L90" s="187"/>
    </row>
    <row r="91" spans="1:12" ht="15">
      <c r="A91" s="66" t="s">
        <v>148</v>
      </c>
      <c r="B91" s="66" t="s">
        <v>123</v>
      </c>
      <c r="C91" s="68">
        <v>117.73125</v>
      </c>
      <c r="D91" s="185"/>
      <c r="E91" s="68"/>
      <c r="F91" s="186"/>
      <c r="G91" s="67"/>
      <c r="H91" s="67"/>
      <c r="I91" s="67"/>
      <c r="J91" s="67"/>
      <c r="K91" s="67"/>
      <c r="L91" s="187"/>
    </row>
    <row r="92" spans="1:12" ht="15">
      <c r="A92" s="66" t="s">
        <v>149</v>
      </c>
      <c r="B92" s="66" t="s">
        <v>123</v>
      </c>
      <c r="C92" s="68">
        <v>192.465</v>
      </c>
      <c r="D92" s="185"/>
      <c r="E92" s="68"/>
      <c r="F92" s="186"/>
      <c r="G92" s="67"/>
      <c r="H92" s="67"/>
      <c r="I92" s="67"/>
      <c r="J92" s="67"/>
      <c r="K92" s="67"/>
      <c r="L92" s="187"/>
    </row>
    <row r="93" spans="1:12" ht="15">
      <c r="A93" s="66" t="s">
        <v>150</v>
      </c>
      <c r="B93" s="66" t="s">
        <v>123</v>
      </c>
      <c r="C93" s="68">
        <v>312.24375</v>
      </c>
      <c r="D93" s="185"/>
      <c r="E93" s="68"/>
      <c r="F93" s="186"/>
      <c r="G93" s="67"/>
      <c r="H93" s="67"/>
      <c r="I93" s="67"/>
      <c r="J93" s="67"/>
      <c r="K93" s="67"/>
      <c r="L93" s="187"/>
    </row>
    <row r="94" spans="1:12" ht="15">
      <c r="A94" s="66" t="s">
        <v>151</v>
      </c>
      <c r="B94" s="66" t="s">
        <v>123</v>
      </c>
      <c r="C94" s="68">
        <v>552.8249999999999</v>
      </c>
      <c r="D94" s="185"/>
      <c r="E94" s="68"/>
      <c r="F94" s="186"/>
      <c r="G94" s="67"/>
      <c r="H94" s="67"/>
      <c r="I94" s="67"/>
      <c r="J94" s="67"/>
      <c r="K94" s="67"/>
      <c r="L94" s="187"/>
    </row>
    <row r="95" spans="1:12" ht="15">
      <c r="A95" s="66" t="s">
        <v>152</v>
      </c>
      <c r="B95" s="66" t="s">
        <v>123</v>
      </c>
      <c r="C95" s="68">
        <v>696.15</v>
      </c>
      <c r="D95" s="185"/>
      <c r="E95" s="68"/>
      <c r="F95" s="186"/>
      <c r="G95" s="67"/>
      <c r="H95" s="67"/>
      <c r="I95" s="67"/>
      <c r="J95" s="67"/>
      <c r="K95" s="67"/>
      <c r="L95" s="187"/>
    </row>
    <row r="96" spans="1:12" ht="20.25">
      <c r="A96" s="74" t="s">
        <v>153</v>
      </c>
      <c r="B96" s="66"/>
      <c r="C96" s="68"/>
      <c r="D96" s="185"/>
      <c r="E96" s="68"/>
      <c r="F96" s="186"/>
      <c r="G96" s="67"/>
      <c r="H96" s="67"/>
      <c r="I96" s="67"/>
      <c r="J96" s="67"/>
      <c r="K96" s="67"/>
      <c r="L96" s="187"/>
    </row>
    <row r="97" spans="1:12" ht="15">
      <c r="A97" s="66" t="s">
        <v>154</v>
      </c>
      <c r="B97" s="66" t="s">
        <v>123</v>
      </c>
      <c r="C97" s="68">
        <v>90.09</v>
      </c>
      <c r="D97" s="185"/>
      <c r="E97" s="68"/>
      <c r="F97" s="186"/>
      <c r="G97" s="67"/>
      <c r="H97" s="67"/>
      <c r="I97" s="67"/>
      <c r="J97" s="67"/>
      <c r="K97" s="67"/>
      <c r="L97" s="187"/>
    </row>
    <row r="98" spans="1:12" ht="15">
      <c r="A98" s="66" t="s">
        <v>155</v>
      </c>
      <c r="B98" s="66" t="s">
        <v>123</v>
      </c>
      <c r="C98" s="68">
        <v>99.30375000000001</v>
      </c>
      <c r="D98" s="185"/>
      <c r="E98" s="68"/>
      <c r="F98" s="186"/>
      <c r="G98" s="67"/>
      <c r="H98" s="67"/>
      <c r="I98" s="67"/>
      <c r="J98" s="67"/>
      <c r="K98" s="67"/>
      <c r="L98" s="187"/>
    </row>
    <row r="99" spans="1:12" ht="15">
      <c r="A99" s="66" t="s">
        <v>156</v>
      </c>
      <c r="B99" s="66" t="s">
        <v>123</v>
      </c>
      <c r="C99" s="68">
        <v>167.89499999999998</v>
      </c>
      <c r="D99" s="185"/>
      <c r="E99" s="68"/>
      <c r="F99" s="186"/>
      <c r="G99" s="67"/>
      <c r="H99" s="67"/>
      <c r="I99" s="67"/>
      <c r="J99" s="67"/>
      <c r="K99" s="67"/>
      <c r="L99" s="187"/>
    </row>
    <row r="100" spans="1:12" ht="15">
      <c r="A100" s="66" t="s">
        <v>157</v>
      </c>
      <c r="B100" s="66" t="s">
        <v>123</v>
      </c>
      <c r="C100" s="68">
        <v>264.1275</v>
      </c>
      <c r="D100" s="185"/>
      <c r="E100" s="68"/>
      <c r="F100" s="186"/>
      <c r="G100" s="67"/>
      <c r="H100" s="67"/>
      <c r="I100" s="67"/>
      <c r="J100" s="67"/>
      <c r="K100" s="67"/>
      <c r="L100" s="187"/>
    </row>
    <row r="101" spans="1:12" ht="15">
      <c r="A101" s="66" t="s">
        <v>158</v>
      </c>
      <c r="B101" s="66" t="s">
        <v>123</v>
      </c>
      <c r="C101" s="68">
        <v>383.90625</v>
      </c>
      <c r="D101" s="185"/>
      <c r="E101" s="68"/>
      <c r="F101" s="186"/>
      <c r="G101" s="67"/>
      <c r="H101" s="67"/>
      <c r="I101" s="67"/>
      <c r="J101" s="67"/>
      <c r="K101" s="67"/>
      <c r="L101" s="187"/>
    </row>
    <row r="102" spans="1:12" ht="15">
      <c r="A102" s="66" t="s">
        <v>159</v>
      </c>
      <c r="B102" s="66" t="s">
        <v>123</v>
      </c>
      <c r="C102" s="68">
        <v>432.02250000000004</v>
      </c>
      <c r="D102" s="185"/>
      <c r="E102" s="68"/>
      <c r="F102" s="186"/>
      <c r="G102" s="67"/>
      <c r="H102" s="67"/>
      <c r="I102" s="67"/>
      <c r="J102" s="67"/>
      <c r="K102" s="67"/>
      <c r="L102" s="187"/>
    </row>
    <row r="103" spans="1:12" ht="20.25">
      <c r="A103" s="74" t="s">
        <v>160</v>
      </c>
      <c r="B103" s="66"/>
      <c r="C103" s="68"/>
      <c r="D103" s="185"/>
      <c r="E103" s="68"/>
      <c r="F103" s="186"/>
      <c r="G103" s="67"/>
      <c r="H103" s="67"/>
      <c r="I103" s="67"/>
      <c r="J103" s="67"/>
      <c r="K103" s="67"/>
      <c r="L103" s="187"/>
    </row>
    <row r="104" spans="1:12" ht="15">
      <c r="A104" s="66" t="s">
        <v>161</v>
      </c>
      <c r="B104" s="66" t="s">
        <v>123</v>
      </c>
      <c r="C104" s="68">
        <v>192.465</v>
      </c>
      <c r="D104" s="185"/>
      <c r="E104" s="68"/>
      <c r="F104" s="186"/>
      <c r="G104" s="67"/>
      <c r="H104" s="67"/>
      <c r="I104" s="67"/>
      <c r="J104" s="67"/>
      <c r="K104" s="67"/>
      <c r="L104" s="187"/>
    </row>
    <row r="105" spans="1:12" ht="15">
      <c r="A105" s="66" t="s">
        <v>162</v>
      </c>
      <c r="B105" s="66" t="s">
        <v>123</v>
      </c>
      <c r="C105" s="68">
        <v>273.34125</v>
      </c>
      <c r="D105" s="185"/>
      <c r="E105" s="68"/>
      <c r="F105" s="186"/>
      <c r="G105" s="67"/>
      <c r="H105" s="67"/>
      <c r="I105" s="67"/>
      <c r="J105" s="67"/>
      <c r="K105" s="67"/>
      <c r="L105" s="187"/>
    </row>
    <row r="106" spans="1:12" ht="15">
      <c r="A106" s="66" t="s">
        <v>163</v>
      </c>
      <c r="B106" s="66" t="s">
        <v>123</v>
      </c>
      <c r="C106" s="68">
        <v>492.42375</v>
      </c>
      <c r="D106" s="185"/>
      <c r="E106" s="68"/>
      <c r="F106" s="186"/>
      <c r="G106" s="67"/>
      <c r="H106" s="67"/>
      <c r="I106" s="67"/>
      <c r="J106" s="67"/>
      <c r="K106" s="67"/>
      <c r="L106" s="187"/>
    </row>
    <row r="107" spans="1:12" ht="20.25">
      <c r="A107" s="74" t="s">
        <v>164</v>
      </c>
      <c r="B107" s="66"/>
      <c r="C107" s="68"/>
      <c r="D107" s="185"/>
      <c r="E107" s="68"/>
      <c r="F107" s="186"/>
      <c r="G107" s="67"/>
      <c r="H107" s="67"/>
      <c r="I107" s="67"/>
      <c r="J107" s="67"/>
      <c r="K107" s="67"/>
      <c r="L107" s="187"/>
    </row>
    <row r="108" spans="1:12" ht="15">
      <c r="A108" s="66" t="s">
        <v>165</v>
      </c>
      <c r="B108" s="66" t="s">
        <v>123</v>
      </c>
      <c r="C108" s="68">
        <v>300.98249999999996</v>
      </c>
      <c r="D108" s="185"/>
      <c r="E108" s="68"/>
      <c r="F108" s="186"/>
      <c r="G108" s="67"/>
      <c r="H108" s="67"/>
      <c r="I108" s="67"/>
      <c r="J108" s="67"/>
      <c r="K108" s="67"/>
      <c r="L108" s="187"/>
    </row>
    <row r="109" spans="1:12" ht="15">
      <c r="A109" s="66" t="s">
        <v>166</v>
      </c>
      <c r="B109" s="66" t="s">
        <v>123</v>
      </c>
      <c r="C109" s="68">
        <v>335.79</v>
      </c>
      <c r="D109" s="185"/>
      <c r="E109" s="68"/>
      <c r="F109" s="186"/>
      <c r="G109" s="67"/>
      <c r="H109" s="67"/>
      <c r="I109" s="67"/>
      <c r="J109" s="67"/>
      <c r="K109" s="67"/>
      <c r="L109" s="187"/>
    </row>
    <row r="110" spans="1:12" ht="20.25">
      <c r="A110" s="74" t="s">
        <v>167</v>
      </c>
      <c r="B110" s="66"/>
      <c r="C110" s="68"/>
      <c r="D110" s="185"/>
      <c r="E110" s="68"/>
      <c r="F110" s="186"/>
      <c r="G110" s="67"/>
      <c r="H110" s="67"/>
      <c r="I110" s="67"/>
      <c r="J110" s="67"/>
      <c r="K110" s="67"/>
      <c r="L110" s="187"/>
    </row>
    <row r="111" spans="1:12" ht="15">
      <c r="A111" s="66" t="s">
        <v>168</v>
      </c>
      <c r="B111" s="66" t="s">
        <v>123</v>
      </c>
      <c r="C111" s="68"/>
      <c r="D111" s="185"/>
      <c r="E111" s="68"/>
      <c r="F111" s="186"/>
      <c r="G111" s="67"/>
      <c r="H111" s="67"/>
      <c r="I111" s="67"/>
      <c r="J111" s="67"/>
      <c r="K111" s="67"/>
      <c r="L111" s="187"/>
    </row>
    <row r="112" spans="1:12" ht="15">
      <c r="A112" s="66" t="s">
        <v>169</v>
      </c>
      <c r="B112" s="66" t="s">
        <v>123</v>
      </c>
      <c r="C112" s="68">
        <v>5524.16</v>
      </c>
      <c r="D112" s="185"/>
      <c r="E112" s="68"/>
      <c r="F112" s="186"/>
      <c r="G112" s="67"/>
      <c r="H112" s="67"/>
      <c r="I112" s="67"/>
      <c r="J112" s="67"/>
      <c r="K112" s="67"/>
      <c r="L112" s="187"/>
    </row>
    <row r="113" spans="1:12" ht="20.25">
      <c r="A113" s="74" t="s">
        <v>170</v>
      </c>
      <c r="B113" s="66"/>
      <c r="C113" s="68"/>
      <c r="D113" s="185"/>
      <c r="E113" s="68"/>
      <c r="F113" s="186"/>
      <c r="G113" s="67"/>
      <c r="H113" s="67"/>
      <c r="I113" s="67"/>
      <c r="J113" s="67"/>
      <c r="K113" s="67"/>
      <c r="L113" s="187"/>
    </row>
    <row r="114" spans="1:12" ht="15">
      <c r="A114" s="66" t="s">
        <v>171</v>
      </c>
      <c r="B114" s="66" t="s">
        <v>123</v>
      </c>
      <c r="C114" s="68">
        <v>15.356250000000001</v>
      </c>
      <c r="D114" s="185"/>
      <c r="E114" s="68"/>
      <c r="F114" s="186"/>
      <c r="G114" s="67"/>
      <c r="H114" s="67"/>
      <c r="I114" s="67"/>
      <c r="J114" s="67"/>
      <c r="K114" s="67"/>
      <c r="L114" s="187"/>
    </row>
    <row r="115" spans="1:12" ht="15">
      <c r="A115" s="66" t="s">
        <v>725</v>
      </c>
      <c r="B115" s="66" t="s">
        <v>123</v>
      </c>
      <c r="C115" s="68">
        <v>22.5225</v>
      </c>
      <c r="D115" s="185"/>
      <c r="E115" s="68"/>
      <c r="F115" s="186"/>
      <c r="G115" s="67"/>
      <c r="H115" s="67"/>
      <c r="I115" s="67"/>
      <c r="J115" s="67"/>
      <c r="K115" s="67"/>
      <c r="L115" s="187"/>
    </row>
    <row r="116" spans="1:12" ht="15">
      <c r="A116" s="66" t="s">
        <v>726</v>
      </c>
      <c r="B116" s="66" t="s">
        <v>123</v>
      </c>
      <c r="C116" s="68">
        <v>39.92625</v>
      </c>
      <c r="D116" s="185"/>
      <c r="E116" s="68"/>
      <c r="F116" s="186"/>
      <c r="G116" s="67"/>
      <c r="H116" s="67"/>
      <c r="I116" s="67"/>
      <c r="J116" s="67"/>
      <c r="K116" s="67"/>
      <c r="L116" s="187"/>
    </row>
    <row r="117" spans="1:12" ht="15">
      <c r="A117" s="66" t="s">
        <v>174</v>
      </c>
      <c r="B117" s="66" t="s">
        <v>123</v>
      </c>
      <c r="C117" s="68">
        <v>41.973749999999995</v>
      </c>
      <c r="D117" s="185"/>
      <c r="E117" s="68"/>
      <c r="F117" s="186"/>
      <c r="G117" s="67"/>
      <c r="H117" s="67"/>
      <c r="I117" s="67"/>
      <c r="J117" s="67"/>
      <c r="K117" s="67"/>
      <c r="L117" s="187"/>
    </row>
    <row r="118" spans="1:12" ht="15">
      <c r="A118" s="66" t="s">
        <v>175</v>
      </c>
      <c r="B118" s="66" t="s">
        <v>123</v>
      </c>
      <c r="C118" s="68">
        <v>47.092499999999994</v>
      </c>
      <c r="D118" s="185"/>
      <c r="E118" s="68"/>
      <c r="F118" s="186"/>
      <c r="G118" s="67"/>
      <c r="H118" s="67"/>
      <c r="I118" s="67"/>
      <c r="J118" s="67"/>
      <c r="K118" s="67"/>
      <c r="L118" s="187"/>
    </row>
    <row r="119" spans="1:12" ht="15">
      <c r="A119" s="66" t="s">
        <v>176</v>
      </c>
      <c r="B119" s="66" t="s">
        <v>123</v>
      </c>
      <c r="C119" s="68">
        <v>57.33</v>
      </c>
      <c r="D119" s="185"/>
      <c r="E119" s="68"/>
      <c r="F119" s="186"/>
      <c r="G119" s="67"/>
      <c r="H119" s="67"/>
      <c r="I119" s="67"/>
      <c r="J119" s="67"/>
      <c r="K119" s="67"/>
      <c r="L119" s="187"/>
    </row>
    <row r="120" spans="1:12" ht="20.25">
      <c r="A120" s="74" t="s">
        <v>177</v>
      </c>
      <c r="B120" s="66"/>
      <c r="C120" s="68"/>
      <c r="D120" s="185"/>
      <c r="E120" s="68"/>
      <c r="F120" s="186"/>
      <c r="G120" s="67"/>
      <c r="H120" s="67"/>
      <c r="I120" s="67"/>
      <c r="J120" s="67"/>
      <c r="K120" s="67"/>
      <c r="L120" s="187"/>
    </row>
    <row r="121" spans="1:12" ht="15">
      <c r="A121" s="66" t="s">
        <v>178</v>
      </c>
      <c r="B121" s="66" t="s">
        <v>123</v>
      </c>
      <c r="C121" s="68"/>
      <c r="D121" s="185"/>
      <c r="E121" s="68"/>
      <c r="F121" s="186"/>
      <c r="G121" s="67"/>
      <c r="H121" s="67"/>
      <c r="I121" s="67"/>
      <c r="J121" s="67"/>
      <c r="K121" s="67"/>
      <c r="L121" s="187"/>
    </row>
    <row r="122" spans="1:12" ht="20.25">
      <c r="A122" s="74" t="s">
        <v>179</v>
      </c>
      <c r="B122" s="66"/>
      <c r="C122" s="68"/>
      <c r="D122" s="185"/>
      <c r="E122" s="68"/>
      <c r="F122" s="186"/>
      <c r="G122" s="67"/>
      <c r="H122" s="67"/>
      <c r="I122" s="67"/>
      <c r="J122" s="67"/>
      <c r="K122" s="67"/>
      <c r="L122" s="187"/>
    </row>
    <row r="123" spans="1:12" ht="15">
      <c r="A123" s="66" t="s">
        <v>180</v>
      </c>
      <c r="B123" s="66" t="s">
        <v>123</v>
      </c>
      <c r="C123" s="68">
        <v>324.52875</v>
      </c>
      <c r="D123" s="185"/>
      <c r="E123" s="68"/>
      <c r="F123" s="186"/>
      <c r="G123" s="67"/>
      <c r="H123" s="67"/>
      <c r="I123" s="67"/>
      <c r="J123" s="67"/>
      <c r="K123" s="67"/>
      <c r="L123" s="187"/>
    </row>
    <row r="124" spans="1:12" ht="15">
      <c r="A124" s="66" t="s">
        <v>181</v>
      </c>
      <c r="B124" s="66" t="s">
        <v>123</v>
      </c>
      <c r="C124" s="68">
        <v>576.3712499999999</v>
      </c>
      <c r="D124" s="185"/>
      <c r="E124" s="68"/>
      <c r="F124" s="186"/>
      <c r="G124" s="67"/>
      <c r="H124" s="67"/>
      <c r="I124" s="67"/>
      <c r="J124" s="67"/>
      <c r="K124" s="67"/>
      <c r="L124" s="187"/>
    </row>
    <row r="125" spans="1:12" ht="20.25">
      <c r="A125" s="74" t="s">
        <v>182</v>
      </c>
      <c r="B125" s="66"/>
      <c r="C125" s="68"/>
      <c r="D125" s="185"/>
      <c r="E125" s="68"/>
      <c r="F125" s="186"/>
      <c r="G125" s="67"/>
      <c r="H125" s="67"/>
      <c r="I125" s="67"/>
      <c r="J125" s="67"/>
      <c r="K125" s="67"/>
      <c r="L125" s="187"/>
    </row>
    <row r="126" spans="1:12" ht="15">
      <c r="A126" s="66" t="s">
        <v>183</v>
      </c>
      <c r="B126" s="66" t="s">
        <v>123</v>
      </c>
      <c r="C126" s="68">
        <v>106.47</v>
      </c>
      <c r="D126" s="185"/>
      <c r="E126" s="68"/>
      <c r="F126" s="186"/>
      <c r="G126" s="67"/>
      <c r="H126" s="67"/>
      <c r="I126" s="67"/>
      <c r="J126" s="67"/>
      <c r="K126" s="67"/>
      <c r="L126" s="187"/>
    </row>
    <row r="127" spans="1:12" ht="15">
      <c r="A127" s="66" t="s">
        <v>184</v>
      </c>
      <c r="B127" s="66" t="s">
        <v>123</v>
      </c>
      <c r="C127" s="68">
        <v>288.6975</v>
      </c>
      <c r="D127" s="185"/>
      <c r="E127" s="68"/>
      <c r="F127" s="186"/>
      <c r="G127" s="67"/>
      <c r="H127" s="67"/>
      <c r="I127" s="67"/>
      <c r="J127" s="67"/>
      <c r="K127" s="67"/>
      <c r="L127" s="187"/>
    </row>
    <row r="128" spans="1:12" ht="15">
      <c r="A128" s="66" t="s">
        <v>185</v>
      </c>
      <c r="B128" s="66" t="s">
        <v>123</v>
      </c>
      <c r="C128" s="68">
        <v>461.71125</v>
      </c>
      <c r="D128" s="185"/>
      <c r="E128" s="68"/>
      <c r="F128" s="186"/>
      <c r="G128" s="67"/>
      <c r="H128" s="67"/>
      <c r="I128" s="67"/>
      <c r="J128" s="67"/>
      <c r="K128" s="67"/>
      <c r="L128" s="187"/>
    </row>
    <row r="129" spans="1:12" ht="15">
      <c r="A129" s="66" t="s">
        <v>186</v>
      </c>
      <c r="B129" s="66" t="s">
        <v>123</v>
      </c>
      <c r="C129" s="68">
        <v>816.9525</v>
      </c>
      <c r="D129" s="185"/>
      <c r="E129" s="68"/>
      <c r="F129" s="186"/>
      <c r="G129" s="67"/>
      <c r="H129" s="67"/>
      <c r="I129" s="67"/>
      <c r="J129" s="67"/>
      <c r="K129" s="67"/>
      <c r="L129" s="187"/>
    </row>
    <row r="130" spans="1:12" ht="20.25">
      <c r="A130" s="74" t="s">
        <v>187</v>
      </c>
      <c r="B130" s="66"/>
      <c r="C130" s="68"/>
      <c r="D130" s="185"/>
      <c r="E130" s="68"/>
      <c r="F130" s="186"/>
      <c r="G130" s="67"/>
      <c r="H130" s="67"/>
      <c r="I130" s="67"/>
      <c r="J130" s="67"/>
      <c r="K130" s="67"/>
      <c r="L130" s="187"/>
    </row>
    <row r="131" spans="1:12" ht="15">
      <c r="A131" s="66" t="s">
        <v>188</v>
      </c>
      <c r="B131" s="66" t="s">
        <v>123</v>
      </c>
      <c r="C131" s="68">
        <v>235.4625</v>
      </c>
      <c r="D131" s="185"/>
      <c r="E131" s="68"/>
      <c r="F131" s="186"/>
      <c r="G131" s="67"/>
      <c r="H131" s="67"/>
      <c r="I131" s="67"/>
      <c r="J131" s="67"/>
      <c r="K131" s="67"/>
      <c r="L131" s="187"/>
    </row>
    <row r="132" spans="1:12" ht="15">
      <c r="A132" s="66" t="s">
        <v>189</v>
      </c>
      <c r="B132" s="66" t="s">
        <v>123</v>
      </c>
      <c r="C132" s="68">
        <v>355.24125000000004</v>
      </c>
      <c r="D132" s="185"/>
      <c r="E132" s="68"/>
      <c r="F132" s="186"/>
      <c r="G132" s="67"/>
      <c r="H132" s="67"/>
      <c r="I132" s="67"/>
      <c r="J132" s="67"/>
      <c r="K132" s="67"/>
      <c r="L132" s="187"/>
    </row>
    <row r="133" spans="1:12" ht="15">
      <c r="A133" s="66" t="s">
        <v>190</v>
      </c>
      <c r="B133" s="66" t="s">
        <v>123</v>
      </c>
      <c r="C133" s="68">
        <v>576.3712499999999</v>
      </c>
      <c r="D133" s="185"/>
      <c r="E133" s="68"/>
      <c r="F133" s="186"/>
      <c r="G133" s="67"/>
      <c r="H133" s="67"/>
      <c r="I133" s="67"/>
      <c r="J133" s="67"/>
      <c r="K133" s="67"/>
      <c r="L133" s="187"/>
    </row>
    <row r="134" spans="1:12" ht="20.25">
      <c r="A134" s="74" t="s">
        <v>191</v>
      </c>
      <c r="B134" s="66"/>
      <c r="C134" s="68"/>
      <c r="D134" s="185"/>
      <c r="E134" s="68"/>
      <c r="F134" s="186"/>
      <c r="G134" s="67"/>
      <c r="H134" s="67"/>
      <c r="I134" s="67"/>
      <c r="J134" s="67"/>
      <c r="K134" s="67"/>
      <c r="L134" s="187"/>
    </row>
    <row r="135" spans="1:12" ht="15">
      <c r="A135" s="66" t="s">
        <v>192</v>
      </c>
      <c r="B135" s="66" t="s">
        <v>123</v>
      </c>
      <c r="C135" s="68">
        <v>21.49875</v>
      </c>
      <c r="D135" s="185"/>
      <c r="E135" s="68"/>
      <c r="F135" s="186"/>
      <c r="G135" s="67"/>
      <c r="H135" s="67"/>
      <c r="I135" s="67"/>
      <c r="J135" s="67"/>
      <c r="K135" s="67"/>
      <c r="L135" s="187"/>
    </row>
    <row r="136" spans="1:12" ht="15">
      <c r="A136" s="66" t="s">
        <v>193</v>
      </c>
      <c r="B136" s="66" t="s">
        <v>123</v>
      </c>
      <c r="C136" s="68">
        <v>36.855</v>
      </c>
      <c r="D136" s="185"/>
      <c r="E136" s="68"/>
      <c r="F136" s="186"/>
      <c r="G136" s="67"/>
      <c r="H136" s="67"/>
      <c r="I136" s="67"/>
      <c r="J136" s="67"/>
      <c r="K136" s="67"/>
      <c r="L136" s="187"/>
    </row>
    <row r="137" spans="1:12" ht="15">
      <c r="A137" s="66" t="s">
        <v>194</v>
      </c>
      <c r="B137" s="66" t="s">
        <v>123</v>
      </c>
      <c r="C137" s="68">
        <v>46.06875</v>
      </c>
      <c r="D137" s="185"/>
      <c r="E137" s="68"/>
      <c r="F137" s="186"/>
      <c r="G137" s="67"/>
      <c r="H137" s="67"/>
      <c r="I137" s="67"/>
      <c r="J137" s="67"/>
      <c r="K137" s="67"/>
      <c r="L137" s="187"/>
    </row>
    <row r="138" spans="1:12" ht="15">
      <c r="A138" s="66" t="s">
        <v>195</v>
      </c>
      <c r="B138" s="66" t="s">
        <v>123</v>
      </c>
      <c r="C138" s="68">
        <v>78.82875</v>
      </c>
      <c r="D138" s="185"/>
      <c r="E138" s="68"/>
      <c r="F138" s="186"/>
      <c r="G138" s="67"/>
      <c r="H138" s="67"/>
      <c r="I138" s="67"/>
      <c r="J138" s="67"/>
      <c r="K138" s="67"/>
      <c r="L138" s="187"/>
    </row>
    <row r="139" spans="1:12" ht="15">
      <c r="A139" s="66" t="s">
        <v>196</v>
      </c>
      <c r="B139" s="66" t="s">
        <v>123</v>
      </c>
      <c r="C139" s="68">
        <v>106.47</v>
      </c>
      <c r="D139" s="185"/>
      <c r="E139" s="68"/>
      <c r="F139" s="186"/>
      <c r="G139" s="67"/>
      <c r="H139" s="67"/>
      <c r="I139" s="67"/>
      <c r="J139" s="67"/>
      <c r="K139" s="67"/>
      <c r="L139" s="187"/>
    </row>
    <row r="140" spans="1:12" ht="15">
      <c r="A140" s="66" t="s">
        <v>197</v>
      </c>
      <c r="B140" s="66" t="s">
        <v>123</v>
      </c>
      <c r="C140" s="68">
        <v>114.66</v>
      </c>
      <c r="D140" s="185"/>
      <c r="E140" s="68"/>
      <c r="F140" s="186"/>
      <c r="G140" s="67"/>
      <c r="H140" s="67"/>
      <c r="I140" s="67"/>
      <c r="J140" s="67"/>
      <c r="K140" s="67"/>
      <c r="L140" s="187"/>
    </row>
    <row r="141" spans="1:12" ht="20.25">
      <c r="A141" s="74" t="s">
        <v>198</v>
      </c>
      <c r="B141" s="66"/>
      <c r="C141" s="68"/>
      <c r="D141" s="185"/>
      <c r="E141" s="68"/>
      <c r="F141" s="186"/>
      <c r="G141" s="67"/>
      <c r="H141" s="67"/>
      <c r="I141" s="67"/>
      <c r="J141" s="67"/>
      <c r="K141" s="67"/>
      <c r="L141" s="187"/>
    </row>
    <row r="142" spans="1:12" ht="15">
      <c r="A142" s="66" t="s">
        <v>199</v>
      </c>
      <c r="B142" s="66" t="s">
        <v>123</v>
      </c>
      <c r="C142" s="68">
        <v>35.83125</v>
      </c>
      <c r="D142" s="185"/>
      <c r="E142" s="68"/>
      <c r="F142" s="186"/>
      <c r="G142" s="67"/>
      <c r="H142" s="67"/>
      <c r="I142" s="67"/>
      <c r="J142" s="67"/>
      <c r="K142" s="67"/>
      <c r="L142" s="187"/>
    </row>
    <row r="143" spans="1:12" ht="15">
      <c r="A143" s="66" t="s">
        <v>200</v>
      </c>
      <c r="B143" s="66" t="s">
        <v>123</v>
      </c>
      <c r="C143" s="68">
        <v>45.045</v>
      </c>
      <c r="D143" s="185"/>
      <c r="E143" s="68"/>
      <c r="F143" s="186"/>
      <c r="G143" s="67"/>
      <c r="H143" s="67"/>
      <c r="I143" s="67"/>
      <c r="J143" s="67"/>
      <c r="K143" s="67"/>
      <c r="L143" s="187"/>
    </row>
    <row r="144" spans="1:12" ht="20.25">
      <c r="A144" s="74" t="s">
        <v>201</v>
      </c>
      <c r="B144" s="66"/>
      <c r="C144" s="68"/>
      <c r="D144" s="185"/>
      <c r="E144" s="68"/>
      <c r="F144" s="186"/>
      <c r="G144" s="67"/>
      <c r="H144" s="67"/>
      <c r="I144" s="67"/>
      <c r="J144" s="67"/>
      <c r="K144" s="67"/>
      <c r="L144" s="187"/>
    </row>
    <row r="145" spans="1:12" ht="15">
      <c r="A145" s="66" t="s">
        <v>202</v>
      </c>
      <c r="B145" s="66" t="s">
        <v>123</v>
      </c>
      <c r="C145" s="68"/>
      <c r="D145" s="185"/>
      <c r="E145" s="68"/>
      <c r="F145" s="186"/>
      <c r="G145" s="67"/>
      <c r="H145" s="67"/>
      <c r="I145" s="67"/>
      <c r="J145" s="67"/>
      <c r="K145" s="67"/>
      <c r="L145" s="187"/>
    </row>
    <row r="146" spans="1:12" ht="15">
      <c r="A146" s="66" t="s">
        <v>727</v>
      </c>
      <c r="B146" s="66" t="s">
        <v>123</v>
      </c>
      <c r="C146" s="68">
        <v>110</v>
      </c>
      <c r="D146" s="185"/>
      <c r="E146" s="68"/>
      <c r="F146" s="186"/>
      <c r="G146" s="67"/>
      <c r="H146" s="67"/>
      <c r="I146" s="67"/>
      <c r="J146" s="67"/>
      <c r="K146" s="67"/>
      <c r="L146" s="187"/>
    </row>
    <row r="147" spans="1:12" ht="15">
      <c r="A147" s="66" t="s">
        <v>665</v>
      </c>
      <c r="B147" s="66" t="s">
        <v>123</v>
      </c>
      <c r="C147" s="68"/>
      <c r="D147" s="185"/>
      <c r="E147" s="68"/>
      <c r="F147" s="186"/>
      <c r="G147" s="67"/>
      <c r="H147" s="67"/>
      <c r="I147" s="67"/>
      <c r="J147" s="67"/>
      <c r="K147" s="67"/>
      <c r="L147" s="187"/>
    </row>
    <row r="148" spans="1:12" ht="15">
      <c r="A148" s="66" t="s">
        <v>666</v>
      </c>
      <c r="B148" s="66" t="s">
        <v>123</v>
      </c>
      <c r="C148" s="68"/>
      <c r="D148" s="185"/>
      <c r="E148" s="68"/>
      <c r="F148" s="186"/>
      <c r="G148" s="67"/>
      <c r="H148" s="67"/>
      <c r="I148" s="67"/>
      <c r="J148" s="67"/>
      <c r="K148" s="67"/>
      <c r="L148" s="187"/>
    </row>
    <row r="149" spans="1:12" ht="15">
      <c r="A149" s="66" t="s">
        <v>667</v>
      </c>
      <c r="B149" s="66" t="s">
        <v>123</v>
      </c>
      <c r="C149" s="68"/>
      <c r="D149" s="185"/>
      <c r="E149" s="68"/>
      <c r="F149" s="186"/>
      <c r="G149" s="67"/>
      <c r="H149" s="67"/>
      <c r="I149" s="67"/>
      <c r="J149" s="67"/>
      <c r="K149" s="67"/>
      <c r="L149" s="187"/>
    </row>
    <row r="150" spans="1:12" ht="20.25">
      <c r="A150" s="74" t="s">
        <v>203</v>
      </c>
      <c r="B150" s="66"/>
      <c r="C150" s="68"/>
      <c r="D150" s="185"/>
      <c r="E150" s="68"/>
      <c r="F150" s="186"/>
      <c r="G150" s="67"/>
      <c r="H150" s="67"/>
      <c r="I150" s="67"/>
      <c r="J150" s="67"/>
      <c r="K150" s="67"/>
      <c r="L150" s="187"/>
    </row>
    <row r="151" spans="1:12" ht="15">
      <c r="A151" s="66" t="s">
        <v>204</v>
      </c>
      <c r="B151" s="66" t="s">
        <v>123</v>
      </c>
      <c r="C151" s="68">
        <v>15.356250000000001</v>
      </c>
      <c r="D151" s="185"/>
      <c r="E151" s="68"/>
      <c r="F151" s="186"/>
      <c r="G151" s="67"/>
      <c r="H151" s="67"/>
      <c r="I151" s="67"/>
      <c r="J151" s="67"/>
      <c r="K151" s="67"/>
      <c r="L151" s="187"/>
    </row>
    <row r="152" spans="1:12" ht="15">
      <c r="A152" s="66" t="s">
        <v>205</v>
      </c>
      <c r="B152" s="66" t="s">
        <v>123</v>
      </c>
      <c r="C152" s="68">
        <v>31.736249999999995</v>
      </c>
      <c r="D152" s="185"/>
      <c r="E152" s="68"/>
      <c r="F152" s="186"/>
      <c r="G152" s="67"/>
      <c r="H152" s="67"/>
      <c r="I152" s="67"/>
      <c r="J152" s="67"/>
      <c r="K152" s="67"/>
      <c r="L152" s="187"/>
    </row>
    <row r="153" spans="1:12" ht="20.25">
      <c r="A153" s="74" t="s">
        <v>206</v>
      </c>
      <c r="B153" s="66"/>
      <c r="C153" s="68"/>
      <c r="D153" s="185"/>
      <c r="E153" s="68"/>
      <c r="F153" s="186"/>
      <c r="G153" s="67"/>
      <c r="H153" s="67"/>
      <c r="I153" s="67"/>
      <c r="J153" s="67"/>
      <c r="K153" s="67"/>
      <c r="L153" s="187"/>
    </row>
    <row r="154" spans="1:12" ht="15">
      <c r="A154" s="66" t="s">
        <v>207</v>
      </c>
      <c r="B154" s="66" t="s">
        <v>123</v>
      </c>
      <c r="C154" s="68">
        <v>13.30875</v>
      </c>
      <c r="D154" s="185"/>
      <c r="E154" s="68"/>
      <c r="F154" s="186"/>
      <c r="G154" s="67"/>
      <c r="H154" s="67"/>
      <c r="I154" s="67"/>
      <c r="J154" s="67"/>
      <c r="K154" s="67"/>
      <c r="L154" s="187"/>
    </row>
    <row r="155" spans="1:12" ht="15">
      <c r="A155" s="66" t="s">
        <v>208</v>
      </c>
      <c r="B155" s="66" t="s">
        <v>123</v>
      </c>
      <c r="C155" s="68">
        <v>15.356250000000001</v>
      </c>
      <c r="D155" s="185"/>
      <c r="E155" s="68"/>
      <c r="F155" s="186"/>
      <c r="G155" s="67"/>
      <c r="H155" s="67"/>
      <c r="I155" s="67"/>
      <c r="J155" s="67"/>
      <c r="K155" s="67"/>
      <c r="L155" s="187"/>
    </row>
    <row r="156" spans="1:12" ht="15">
      <c r="A156" s="66" t="s">
        <v>209</v>
      </c>
      <c r="B156" s="66" t="s">
        <v>123</v>
      </c>
      <c r="C156" s="68">
        <v>18.4275</v>
      </c>
      <c r="D156" s="185"/>
      <c r="E156" s="68"/>
      <c r="F156" s="186"/>
      <c r="G156" s="67"/>
      <c r="H156" s="67"/>
      <c r="I156" s="67"/>
      <c r="J156" s="67"/>
      <c r="K156" s="67"/>
      <c r="L156" s="187"/>
    </row>
    <row r="157" spans="1:12" ht="15">
      <c r="A157" s="66" t="s">
        <v>210</v>
      </c>
      <c r="B157" s="66" t="s">
        <v>123</v>
      </c>
      <c r="C157" s="68">
        <v>21.49875</v>
      </c>
      <c r="D157" s="185"/>
      <c r="E157" s="68"/>
      <c r="F157" s="186"/>
      <c r="G157" s="67"/>
      <c r="H157" s="67"/>
      <c r="I157" s="67"/>
      <c r="J157" s="67"/>
      <c r="K157" s="67"/>
      <c r="L157" s="187"/>
    </row>
    <row r="158" spans="1:12" ht="15">
      <c r="A158" s="66" t="s">
        <v>211</v>
      </c>
      <c r="B158" s="66" t="s">
        <v>123</v>
      </c>
      <c r="C158" s="68">
        <v>30.712500000000002</v>
      </c>
      <c r="D158" s="185"/>
      <c r="E158" s="68"/>
      <c r="F158" s="186"/>
      <c r="G158" s="67"/>
      <c r="H158" s="67"/>
      <c r="I158" s="67"/>
      <c r="J158" s="67"/>
      <c r="K158" s="67"/>
      <c r="L158" s="187"/>
    </row>
    <row r="159" spans="1:12" ht="15">
      <c r="A159" s="66" t="s">
        <v>212</v>
      </c>
      <c r="B159" s="66" t="s">
        <v>123</v>
      </c>
      <c r="C159" s="68">
        <v>54.25875</v>
      </c>
      <c r="D159" s="185"/>
      <c r="E159" s="68"/>
      <c r="F159" s="186"/>
      <c r="G159" s="67"/>
      <c r="H159" s="67"/>
      <c r="I159" s="67"/>
      <c r="J159" s="67"/>
      <c r="K159" s="67"/>
      <c r="L159" s="187"/>
    </row>
    <row r="160" spans="1:12" ht="20.25">
      <c r="A160" s="74" t="s">
        <v>213</v>
      </c>
      <c r="B160" s="66"/>
      <c r="C160" s="68"/>
      <c r="D160" s="185"/>
      <c r="E160" s="68"/>
      <c r="F160" s="186"/>
      <c r="G160" s="67"/>
      <c r="H160" s="67"/>
      <c r="I160" s="67"/>
      <c r="J160" s="67"/>
      <c r="K160" s="67"/>
      <c r="L160" s="187"/>
    </row>
    <row r="161" spans="1:12" ht="15">
      <c r="A161" s="66" t="s">
        <v>214</v>
      </c>
      <c r="B161" s="66" t="s">
        <v>123</v>
      </c>
      <c r="C161" s="68">
        <v>23.546249999999997</v>
      </c>
      <c r="D161" s="185"/>
      <c r="E161" s="68"/>
      <c r="F161" s="186"/>
      <c r="G161" s="67"/>
      <c r="H161" s="67"/>
      <c r="I161" s="67"/>
      <c r="J161" s="67"/>
      <c r="K161" s="67"/>
      <c r="L161" s="187"/>
    </row>
    <row r="162" spans="1:12" ht="15">
      <c r="A162" s="66" t="s">
        <v>215</v>
      </c>
      <c r="B162" s="66" t="s">
        <v>123</v>
      </c>
      <c r="C162" s="68">
        <v>28.665</v>
      </c>
      <c r="D162" s="185"/>
      <c r="E162" s="68"/>
      <c r="F162" s="186"/>
      <c r="G162" s="67"/>
      <c r="H162" s="67"/>
      <c r="I162" s="67"/>
      <c r="J162" s="67"/>
      <c r="K162" s="67"/>
      <c r="L162" s="187"/>
    </row>
    <row r="163" spans="1:12" ht="15">
      <c r="A163" s="66" t="s">
        <v>216</v>
      </c>
      <c r="B163" s="66" t="s">
        <v>123</v>
      </c>
      <c r="C163" s="68">
        <v>42.9975</v>
      </c>
      <c r="D163" s="185"/>
      <c r="E163" s="68"/>
      <c r="F163" s="186"/>
      <c r="G163" s="67"/>
      <c r="H163" s="67"/>
      <c r="I163" s="67"/>
      <c r="J163" s="67"/>
      <c r="K163" s="67"/>
      <c r="L163" s="187"/>
    </row>
    <row r="164" spans="1:12" ht="15">
      <c r="A164" s="66" t="s">
        <v>217</v>
      </c>
      <c r="B164" s="66" t="s">
        <v>123</v>
      </c>
      <c r="C164" s="68">
        <v>78.82875</v>
      </c>
      <c r="D164" s="185"/>
      <c r="E164" s="68"/>
      <c r="F164" s="186"/>
      <c r="G164" s="67"/>
      <c r="H164" s="67"/>
      <c r="I164" s="67"/>
      <c r="J164" s="67"/>
      <c r="K164" s="67"/>
      <c r="L164" s="187"/>
    </row>
    <row r="165" spans="1:12" ht="15">
      <c r="A165" s="66" t="s">
        <v>218</v>
      </c>
      <c r="B165" s="66" t="s">
        <v>123</v>
      </c>
      <c r="C165" s="68">
        <v>48.11625</v>
      </c>
      <c r="D165" s="185"/>
      <c r="E165" s="68"/>
      <c r="F165" s="186"/>
      <c r="G165" s="67"/>
      <c r="H165" s="67"/>
      <c r="I165" s="67"/>
      <c r="J165" s="67"/>
      <c r="K165" s="67"/>
      <c r="L165" s="187"/>
    </row>
    <row r="166" spans="1:12" ht="15">
      <c r="A166" s="66" t="s">
        <v>219</v>
      </c>
      <c r="B166" s="66" t="s">
        <v>123</v>
      </c>
      <c r="C166" s="68">
        <v>62.448750000000004</v>
      </c>
      <c r="D166" s="185"/>
      <c r="E166" s="68"/>
      <c r="F166" s="186"/>
      <c r="G166" s="67"/>
      <c r="H166" s="67"/>
      <c r="I166" s="67"/>
      <c r="J166" s="67"/>
      <c r="K166" s="67"/>
      <c r="L166" s="187"/>
    </row>
    <row r="167" spans="1:12" ht="20.25">
      <c r="A167" s="74" t="s">
        <v>220</v>
      </c>
      <c r="B167" s="66"/>
      <c r="C167" s="68"/>
      <c r="D167" s="185"/>
      <c r="E167" s="68"/>
      <c r="F167" s="186"/>
      <c r="G167" s="67"/>
      <c r="H167" s="67"/>
      <c r="I167" s="67"/>
      <c r="J167" s="67"/>
      <c r="K167" s="67"/>
      <c r="L167" s="187"/>
    </row>
    <row r="168" spans="1:12" ht="15">
      <c r="A168" s="66" t="s">
        <v>221</v>
      </c>
      <c r="B168" s="66" t="s">
        <v>123</v>
      </c>
      <c r="C168" s="68">
        <v>3095.82</v>
      </c>
      <c r="D168" s="185"/>
      <c r="E168" s="68"/>
      <c r="F168" s="186"/>
      <c r="G168" s="67"/>
      <c r="H168" s="67"/>
      <c r="I168" s="67"/>
      <c r="J168" s="67"/>
      <c r="K168" s="67"/>
      <c r="L168" s="187"/>
    </row>
    <row r="169" spans="1:12" ht="20.25">
      <c r="A169" s="74" t="s">
        <v>222</v>
      </c>
      <c r="B169" s="66"/>
      <c r="C169" s="68"/>
      <c r="D169" s="185"/>
      <c r="E169" s="68"/>
      <c r="F169" s="186"/>
      <c r="G169" s="67"/>
      <c r="H169" s="67"/>
      <c r="I169" s="67"/>
      <c r="J169" s="67"/>
      <c r="K169" s="67"/>
      <c r="L169" s="187"/>
    </row>
    <row r="170" spans="1:12" ht="15">
      <c r="A170" s="66" t="s">
        <v>223</v>
      </c>
      <c r="B170" s="66" t="s">
        <v>123</v>
      </c>
      <c r="C170" s="68">
        <v>7.17</v>
      </c>
      <c r="D170" s="185"/>
      <c r="E170" s="68"/>
      <c r="F170" s="186"/>
      <c r="G170" s="67"/>
      <c r="H170" s="67"/>
      <c r="I170" s="67"/>
      <c r="J170" s="67"/>
      <c r="K170" s="67"/>
      <c r="L170" s="187"/>
    </row>
    <row r="171" spans="1:12" ht="20.25">
      <c r="A171" s="74" t="s">
        <v>224</v>
      </c>
      <c r="B171" s="66"/>
      <c r="C171" s="68"/>
      <c r="D171" s="185"/>
      <c r="E171" s="68"/>
      <c r="F171" s="186"/>
      <c r="G171" s="67"/>
      <c r="H171" s="67"/>
      <c r="I171" s="67"/>
      <c r="J171" s="67"/>
      <c r="K171" s="67"/>
      <c r="L171" s="187"/>
    </row>
    <row r="172" spans="1:12" ht="15">
      <c r="A172" s="66" t="s">
        <v>675</v>
      </c>
      <c r="B172" s="66" t="s">
        <v>123</v>
      </c>
      <c r="C172" s="68">
        <v>12.285</v>
      </c>
      <c r="D172" s="185"/>
      <c r="E172" s="68"/>
      <c r="F172" s="186"/>
      <c r="G172" s="67"/>
      <c r="H172" s="67"/>
      <c r="I172" s="67"/>
      <c r="J172" s="67"/>
      <c r="K172" s="67"/>
      <c r="L172" s="187"/>
    </row>
    <row r="173" spans="1:12" ht="15">
      <c r="A173" s="66" t="s">
        <v>225</v>
      </c>
      <c r="B173" s="66" t="s">
        <v>123</v>
      </c>
      <c r="C173" s="68">
        <v>12.285</v>
      </c>
      <c r="D173" s="185"/>
      <c r="E173" s="68"/>
      <c r="F173" s="186"/>
      <c r="G173" s="67"/>
      <c r="H173" s="67"/>
      <c r="I173" s="67"/>
      <c r="J173" s="67"/>
      <c r="K173" s="67"/>
      <c r="L173" s="187"/>
    </row>
    <row r="174" spans="1:12" ht="15">
      <c r="A174" s="66" t="s">
        <v>226</v>
      </c>
      <c r="B174" s="66" t="s">
        <v>123</v>
      </c>
      <c r="C174" s="68">
        <v>18.4275</v>
      </c>
      <c r="D174" s="185"/>
      <c r="E174" s="68"/>
      <c r="F174" s="186"/>
      <c r="G174" s="67"/>
      <c r="H174" s="67"/>
      <c r="I174" s="67"/>
      <c r="J174" s="67"/>
      <c r="K174" s="67"/>
      <c r="L174" s="187"/>
    </row>
    <row r="175" spans="1:12" ht="15">
      <c r="A175" s="66" t="s">
        <v>227</v>
      </c>
      <c r="B175" s="66" t="s">
        <v>123</v>
      </c>
      <c r="C175" s="68">
        <v>18.4275</v>
      </c>
      <c r="D175" s="185"/>
      <c r="E175" s="68"/>
      <c r="F175" s="186"/>
      <c r="G175" s="67"/>
      <c r="H175" s="67"/>
      <c r="I175" s="67"/>
      <c r="J175" s="67"/>
      <c r="K175" s="67"/>
      <c r="L175" s="187"/>
    </row>
    <row r="176" spans="1:12" ht="15">
      <c r="A176" s="66" t="s">
        <v>228</v>
      </c>
      <c r="B176" s="66" t="s">
        <v>123</v>
      </c>
      <c r="C176" s="68">
        <v>18.4275</v>
      </c>
      <c r="D176" s="185"/>
      <c r="E176" s="68"/>
      <c r="F176" s="186"/>
      <c r="G176" s="67"/>
      <c r="H176" s="67"/>
      <c r="I176" s="67"/>
      <c r="J176" s="67"/>
      <c r="K176" s="67"/>
      <c r="L176" s="187"/>
    </row>
    <row r="177" spans="1:12" ht="15">
      <c r="A177" s="66" t="s">
        <v>229</v>
      </c>
      <c r="B177" s="66" t="s">
        <v>123</v>
      </c>
      <c r="C177" s="68">
        <v>18.4275</v>
      </c>
      <c r="D177" s="185"/>
      <c r="E177" s="68"/>
      <c r="F177" s="186"/>
      <c r="G177" s="67"/>
      <c r="H177" s="67"/>
      <c r="I177" s="67"/>
      <c r="J177" s="67"/>
      <c r="K177" s="67"/>
      <c r="L177" s="187"/>
    </row>
    <row r="178" spans="1:12" ht="20.25">
      <c r="A178" s="74" t="s">
        <v>230</v>
      </c>
      <c r="B178" s="66"/>
      <c r="C178" s="68"/>
      <c r="D178" s="185"/>
      <c r="E178" s="68"/>
      <c r="F178" s="186"/>
      <c r="G178" s="67"/>
      <c r="H178" s="67"/>
      <c r="I178" s="67"/>
      <c r="J178" s="67"/>
      <c r="K178" s="67"/>
      <c r="L178" s="187"/>
    </row>
    <row r="179" spans="1:12" ht="15">
      <c r="A179" s="66" t="s">
        <v>231</v>
      </c>
      <c r="B179" s="66" t="s">
        <v>123</v>
      </c>
      <c r="C179" s="68">
        <v>21.49875</v>
      </c>
      <c r="D179" s="185"/>
      <c r="E179" s="68"/>
      <c r="F179" s="186"/>
      <c r="G179" s="67"/>
      <c r="H179" s="67"/>
      <c r="I179" s="67"/>
      <c r="J179" s="67"/>
      <c r="K179" s="67"/>
      <c r="L179" s="187"/>
    </row>
    <row r="180" spans="1:12" ht="15">
      <c r="A180" s="66" t="s">
        <v>232</v>
      </c>
      <c r="B180" s="66" t="s">
        <v>123</v>
      </c>
      <c r="C180" s="68">
        <v>26.6175</v>
      </c>
      <c r="D180" s="185"/>
      <c r="E180" s="68"/>
      <c r="F180" s="186"/>
      <c r="G180" s="67"/>
      <c r="H180" s="67"/>
      <c r="I180" s="67"/>
      <c r="J180" s="67"/>
      <c r="K180" s="67"/>
      <c r="L180" s="187"/>
    </row>
    <row r="181" spans="1:12" ht="15">
      <c r="A181" s="66" t="s">
        <v>728</v>
      </c>
      <c r="B181" s="66" t="s">
        <v>123</v>
      </c>
      <c r="C181" s="68">
        <v>79.8525</v>
      </c>
      <c r="D181" s="185"/>
      <c r="E181" s="68"/>
      <c r="F181" s="186"/>
      <c r="G181" s="67"/>
      <c r="H181" s="67"/>
      <c r="I181" s="67"/>
      <c r="J181" s="67"/>
      <c r="K181" s="67"/>
      <c r="L181" s="187"/>
    </row>
    <row r="182" spans="1:12" ht="15">
      <c r="A182" s="66" t="s">
        <v>233</v>
      </c>
      <c r="B182" s="66" t="s">
        <v>123</v>
      </c>
      <c r="C182" s="68">
        <v>84.97125</v>
      </c>
      <c r="D182" s="185"/>
      <c r="E182" s="68"/>
      <c r="F182" s="186"/>
      <c r="G182" s="67"/>
      <c r="H182" s="67"/>
      <c r="I182" s="67"/>
      <c r="J182" s="67"/>
      <c r="K182" s="67"/>
      <c r="L182" s="187"/>
    </row>
    <row r="183" spans="1:12" ht="15">
      <c r="A183" s="66" t="s">
        <v>234</v>
      </c>
      <c r="B183" s="66" t="s">
        <v>123</v>
      </c>
      <c r="C183" s="68">
        <v>145.3725</v>
      </c>
      <c r="D183" s="185"/>
      <c r="E183" s="68"/>
      <c r="F183" s="186"/>
      <c r="G183" s="67"/>
      <c r="H183" s="67"/>
      <c r="I183" s="67"/>
      <c r="J183" s="67"/>
      <c r="K183" s="67"/>
      <c r="L183" s="187"/>
    </row>
    <row r="184" spans="1:12" ht="20.25">
      <c r="A184" s="74" t="s">
        <v>235</v>
      </c>
      <c r="B184" s="66"/>
      <c r="C184" s="68"/>
      <c r="D184" s="185"/>
      <c r="E184" s="68"/>
      <c r="F184" s="186"/>
      <c r="G184" s="67"/>
      <c r="H184" s="67"/>
      <c r="I184" s="67"/>
      <c r="J184" s="67"/>
      <c r="K184" s="67"/>
      <c r="L184" s="187"/>
    </row>
    <row r="185" spans="1:12" ht="15">
      <c r="A185" s="66" t="s">
        <v>236</v>
      </c>
      <c r="B185" s="66" t="s">
        <v>123</v>
      </c>
      <c r="C185" s="68">
        <v>68.59124999999999</v>
      </c>
      <c r="D185" s="185"/>
      <c r="E185" s="68"/>
      <c r="F185" s="186"/>
      <c r="G185" s="67"/>
      <c r="H185" s="67"/>
      <c r="I185" s="67"/>
      <c r="J185" s="67"/>
      <c r="K185" s="67"/>
      <c r="L185" s="187"/>
    </row>
    <row r="186" spans="1:12" ht="15">
      <c r="A186" s="66" t="s">
        <v>677</v>
      </c>
      <c r="B186" s="66" t="s">
        <v>123</v>
      </c>
      <c r="C186" s="68">
        <v>175.06125</v>
      </c>
      <c r="D186" s="185"/>
      <c r="E186" s="68"/>
      <c r="F186" s="186"/>
      <c r="G186" s="67"/>
      <c r="H186" s="67"/>
      <c r="I186" s="67"/>
      <c r="J186" s="67"/>
      <c r="K186" s="67"/>
      <c r="L186" s="187"/>
    </row>
    <row r="187" spans="1:12" ht="15">
      <c r="A187" s="66" t="s">
        <v>678</v>
      </c>
      <c r="B187" s="66" t="s">
        <v>123</v>
      </c>
      <c r="C187" s="68"/>
      <c r="D187" s="185"/>
      <c r="E187" s="68"/>
      <c r="F187" s="186"/>
      <c r="G187" s="67"/>
      <c r="H187" s="67"/>
      <c r="I187" s="67"/>
      <c r="J187" s="67"/>
      <c r="K187" s="67"/>
      <c r="L187" s="187"/>
    </row>
    <row r="188" spans="1:12" ht="15">
      <c r="A188" s="66" t="s">
        <v>679</v>
      </c>
      <c r="B188" s="66" t="s">
        <v>123</v>
      </c>
      <c r="C188" s="68"/>
      <c r="D188" s="185"/>
      <c r="E188" s="68"/>
      <c r="F188" s="186"/>
      <c r="G188" s="67"/>
      <c r="H188" s="67"/>
      <c r="I188" s="67"/>
      <c r="J188" s="67"/>
      <c r="K188" s="67"/>
      <c r="L188" s="187"/>
    </row>
    <row r="189" spans="1:12" ht="15">
      <c r="A189" s="66" t="s">
        <v>729</v>
      </c>
      <c r="B189" s="66" t="s">
        <v>123</v>
      </c>
      <c r="C189" s="68">
        <v>245.7</v>
      </c>
      <c r="D189" s="185"/>
      <c r="E189" s="68"/>
      <c r="F189" s="186"/>
      <c r="G189" s="67"/>
      <c r="H189" s="67"/>
      <c r="I189" s="67"/>
      <c r="J189" s="67"/>
      <c r="K189" s="67"/>
      <c r="L189" s="187"/>
    </row>
    <row r="190" spans="1:12" ht="15">
      <c r="A190" s="66" t="s">
        <v>237</v>
      </c>
      <c r="B190" s="66" t="s">
        <v>123</v>
      </c>
      <c r="C190" s="68">
        <v>469.90125</v>
      </c>
      <c r="D190" s="185"/>
      <c r="E190" s="68"/>
      <c r="F190" s="186"/>
      <c r="G190" s="67"/>
      <c r="H190" s="67"/>
      <c r="I190" s="67"/>
      <c r="J190" s="67"/>
      <c r="K190" s="67"/>
      <c r="L190" s="187"/>
    </row>
    <row r="191" spans="1:12" ht="15">
      <c r="A191" s="66" t="s">
        <v>238</v>
      </c>
      <c r="B191" s="66" t="s">
        <v>123</v>
      </c>
      <c r="C191" s="68">
        <v>469.90125</v>
      </c>
      <c r="D191" s="185"/>
      <c r="E191" s="68"/>
      <c r="F191" s="186"/>
      <c r="G191" s="67"/>
      <c r="H191" s="67"/>
      <c r="I191" s="67"/>
      <c r="J191" s="67"/>
      <c r="K191" s="67"/>
      <c r="L191" s="187"/>
    </row>
    <row r="192" spans="1:12" ht="20.25">
      <c r="A192" s="74" t="s">
        <v>239</v>
      </c>
      <c r="B192" s="66"/>
      <c r="C192" s="68"/>
      <c r="D192" s="185"/>
      <c r="E192" s="68"/>
      <c r="F192" s="186"/>
      <c r="G192" s="67"/>
      <c r="H192" s="67"/>
      <c r="I192" s="67"/>
      <c r="J192" s="67"/>
      <c r="K192" s="67"/>
      <c r="L192" s="187"/>
    </row>
    <row r="193" spans="1:12" ht="15">
      <c r="A193" s="66" t="s">
        <v>240</v>
      </c>
      <c r="B193" s="66" t="s">
        <v>700</v>
      </c>
      <c r="C193" s="68"/>
      <c r="D193" s="185"/>
      <c r="E193" s="68"/>
      <c r="F193" s="186"/>
      <c r="G193" s="67"/>
      <c r="H193" s="67"/>
      <c r="I193" s="67"/>
      <c r="J193" s="67"/>
      <c r="K193" s="67"/>
      <c r="L193" s="187"/>
    </row>
    <row r="194" spans="1:12" ht="15">
      <c r="A194" s="66" t="s">
        <v>244</v>
      </c>
      <c r="B194" s="66" t="s">
        <v>700</v>
      </c>
      <c r="C194" s="68"/>
      <c r="D194" s="185"/>
      <c r="E194" s="68"/>
      <c r="F194" s="186"/>
      <c r="G194" s="67"/>
      <c r="H194" s="67"/>
      <c r="I194" s="67"/>
      <c r="J194" s="67"/>
      <c r="K194" s="67"/>
      <c r="L194" s="187"/>
    </row>
    <row r="195" spans="1:12" ht="20.25">
      <c r="A195" s="74" t="s">
        <v>247</v>
      </c>
      <c r="B195" s="66"/>
      <c r="C195" s="68"/>
      <c r="D195" s="185"/>
      <c r="E195" s="68"/>
      <c r="F195" s="186"/>
      <c r="G195" s="67"/>
      <c r="H195" s="67"/>
      <c r="I195" s="67"/>
      <c r="J195" s="67"/>
      <c r="K195" s="67"/>
      <c r="L195" s="187"/>
    </row>
    <row r="196" spans="1:12" ht="15">
      <c r="A196" s="66" t="s">
        <v>248</v>
      </c>
      <c r="B196" s="66" t="s">
        <v>700</v>
      </c>
      <c r="C196" s="68">
        <v>38.82629561999999</v>
      </c>
      <c r="D196" s="185">
        <v>37.31952</v>
      </c>
      <c r="E196" s="68">
        <v>35.8701</v>
      </c>
      <c r="F196" s="186">
        <v>0.609</v>
      </c>
      <c r="G196" s="67" t="s">
        <v>59</v>
      </c>
      <c r="H196" s="67" t="s">
        <v>76</v>
      </c>
      <c r="I196" s="67" t="s">
        <v>249</v>
      </c>
      <c r="J196" s="67">
        <v>5</v>
      </c>
      <c r="K196" s="67">
        <v>10</v>
      </c>
      <c r="L196" s="187">
        <v>20</v>
      </c>
    </row>
    <row r="197" spans="1:12" ht="15">
      <c r="A197" s="66" t="s">
        <v>250</v>
      </c>
      <c r="B197" s="66" t="s">
        <v>700</v>
      </c>
      <c r="C197" s="68">
        <v>51.451870469999996</v>
      </c>
      <c r="D197" s="185">
        <v>49.45512</v>
      </c>
      <c r="E197" s="68">
        <v>47.5332</v>
      </c>
      <c r="F197" s="186">
        <v>0.858</v>
      </c>
      <c r="G197" s="67" t="s">
        <v>59</v>
      </c>
      <c r="H197" s="67" t="s">
        <v>76</v>
      </c>
      <c r="I197" s="67" t="s">
        <v>251</v>
      </c>
      <c r="J197" s="67">
        <v>5</v>
      </c>
      <c r="K197" s="67">
        <v>10</v>
      </c>
      <c r="L197" s="187">
        <v>20</v>
      </c>
    </row>
    <row r="198" spans="1:12" ht="15">
      <c r="A198" s="66" t="s">
        <v>252</v>
      </c>
      <c r="B198" s="66" t="s">
        <v>700</v>
      </c>
      <c r="C198" s="68">
        <v>58.685889149999994</v>
      </c>
      <c r="D198" s="185">
        <v>56.4084</v>
      </c>
      <c r="E198" s="68">
        <v>54.21600000000001</v>
      </c>
      <c r="F198" s="186">
        <v>1.08</v>
      </c>
      <c r="G198" s="67" t="s">
        <v>59</v>
      </c>
      <c r="H198" s="67" t="s">
        <v>76</v>
      </c>
      <c r="I198" s="67" t="s">
        <v>251</v>
      </c>
      <c r="J198" s="67">
        <v>5</v>
      </c>
      <c r="K198" s="67">
        <v>10</v>
      </c>
      <c r="L198" s="187">
        <v>25</v>
      </c>
    </row>
    <row r="199" spans="1:12" ht="15">
      <c r="A199" s="66" t="s">
        <v>253</v>
      </c>
      <c r="B199" s="66" t="s">
        <v>700</v>
      </c>
      <c r="C199" s="68"/>
      <c r="D199" s="185"/>
      <c r="E199" s="68"/>
      <c r="F199" s="186"/>
      <c r="G199" s="67"/>
      <c r="H199" s="67"/>
      <c r="I199" s="67"/>
      <c r="J199" s="67"/>
      <c r="K199" s="67"/>
      <c r="L199" s="187"/>
    </row>
    <row r="200" spans="1:12" ht="15">
      <c r="A200" s="66" t="s">
        <v>255</v>
      </c>
      <c r="B200" s="66" t="s">
        <v>700</v>
      </c>
      <c r="C200" s="68">
        <v>63.230254016475</v>
      </c>
      <c r="D200" s="185">
        <v>60.7764066</v>
      </c>
      <c r="E200" s="68">
        <v>58.422000000000004</v>
      </c>
      <c r="F200" s="186">
        <v>1.07</v>
      </c>
      <c r="G200" s="67" t="s">
        <v>59</v>
      </c>
      <c r="H200" s="67" t="s">
        <v>254</v>
      </c>
      <c r="I200" s="67" t="s">
        <v>251</v>
      </c>
      <c r="J200" s="67">
        <v>5</v>
      </c>
      <c r="K200" s="67">
        <v>10</v>
      </c>
      <c r="L200" s="187">
        <v>25</v>
      </c>
    </row>
    <row r="201" spans="1:12" ht="15">
      <c r="A201" s="66" t="s">
        <v>256</v>
      </c>
      <c r="B201" s="66" t="s">
        <v>700</v>
      </c>
      <c r="C201" s="68">
        <v>72.36630021249998</v>
      </c>
      <c r="D201" s="185">
        <v>69.5579</v>
      </c>
      <c r="E201" s="68">
        <v>66.929</v>
      </c>
      <c r="F201" s="186">
        <v>1.27</v>
      </c>
      <c r="G201" s="67" t="s">
        <v>59</v>
      </c>
      <c r="H201" s="67" t="s">
        <v>76</v>
      </c>
      <c r="I201" s="67" t="s">
        <v>251</v>
      </c>
      <c r="J201" s="67">
        <v>5</v>
      </c>
      <c r="K201" s="67">
        <v>10</v>
      </c>
      <c r="L201" s="187">
        <v>30</v>
      </c>
    </row>
    <row r="202" spans="1:12" ht="15">
      <c r="A202" s="66" t="s">
        <v>257</v>
      </c>
      <c r="B202" s="66" t="s">
        <v>700</v>
      </c>
      <c r="C202" s="68">
        <v>74.77892983749999</v>
      </c>
      <c r="D202" s="185">
        <v>71.87689999999999</v>
      </c>
      <c r="E202" s="68">
        <v>69.083</v>
      </c>
      <c r="F202" s="186">
        <v>1.39</v>
      </c>
      <c r="G202" s="67" t="s">
        <v>59</v>
      </c>
      <c r="H202" s="67" t="s">
        <v>76</v>
      </c>
      <c r="I202" s="67" t="s">
        <v>251</v>
      </c>
      <c r="J202" s="67">
        <v>5</v>
      </c>
      <c r="K202" s="67">
        <v>10</v>
      </c>
      <c r="L202" s="187">
        <v>30</v>
      </c>
    </row>
    <row r="203" spans="1:12" ht="15">
      <c r="A203" s="66" t="s">
        <v>258</v>
      </c>
      <c r="B203" s="66" t="s">
        <v>700</v>
      </c>
      <c r="C203" s="68">
        <v>77.6984301625</v>
      </c>
      <c r="D203" s="185">
        <v>74.6831</v>
      </c>
      <c r="E203" s="68">
        <v>71.788</v>
      </c>
      <c r="F203" s="186">
        <v>1.31</v>
      </c>
      <c r="G203" s="67" t="s">
        <v>59</v>
      </c>
      <c r="H203" s="67" t="s">
        <v>76</v>
      </c>
      <c r="I203" s="67" t="s">
        <v>251</v>
      </c>
      <c r="J203" s="67">
        <v>5</v>
      </c>
      <c r="K203" s="67">
        <v>10</v>
      </c>
      <c r="L203" s="187">
        <v>30</v>
      </c>
    </row>
    <row r="204" spans="1:12" ht="15">
      <c r="A204" s="66" t="s">
        <v>259</v>
      </c>
      <c r="B204" s="66" t="s">
        <v>700</v>
      </c>
      <c r="C204" s="68"/>
      <c r="D204" s="185"/>
      <c r="E204" s="68"/>
      <c r="F204" s="186"/>
      <c r="G204" s="67"/>
      <c r="H204" s="67"/>
      <c r="I204" s="67"/>
      <c r="J204" s="67"/>
      <c r="K204" s="67"/>
      <c r="L204" s="187"/>
    </row>
    <row r="205" spans="1:12" ht="15">
      <c r="A205" s="66" t="s">
        <v>260</v>
      </c>
      <c r="B205" s="66" t="s">
        <v>700</v>
      </c>
      <c r="C205" s="68">
        <v>91.261695</v>
      </c>
      <c r="D205" s="185">
        <v>87.72000000000001</v>
      </c>
      <c r="E205" s="68">
        <v>84.32</v>
      </c>
      <c r="F205" s="186">
        <v>1.7000000000000002</v>
      </c>
      <c r="G205" s="67" t="s">
        <v>59</v>
      </c>
      <c r="H205" s="67" t="s">
        <v>76</v>
      </c>
      <c r="I205" s="67" t="s">
        <v>251</v>
      </c>
      <c r="J205" s="67">
        <v>6</v>
      </c>
      <c r="K205" s="67">
        <v>12</v>
      </c>
      <c r="L205" s="187">
        <v>36</v>
      </c>
    </row>
    <row r="206" spans="1:12" ht="15">
      <c r="A206" s="66" t="s">
        <v>261</v>
      </c>
      <c r="B206" s="66" t="s">
        <v>700</v>
      </c>
      <c r="C206" s="68">
        <v>109.32333638362499</v>
      </c>
      <c r="D206" s="185">
        <v>105.080703</v>
      </c>
      <c r="E206" s="68">
        <v>101.01</v>
      </c>
      <c r="F206" s="186">
        <v>1.85</v>
      </c>
      <c r="G206" s="67" t="s">
        <v>59</v>
      </c>
      <c r="H206" s="67" t="s">
        <v>76</v>
      </c>
      <c r="I206" s="67" t="s">
        <v>251</v>
      </c>
      <c r="J206" s="67">
        <v>6</v>
      </c>
      <c r="K206" s="67">
        <v>12</v>
      </c>
      <c r="L206" s="187">
        <v>39</v>
      </c>
    </row>
    <row r="207" spans="1:12" ht="15">
      <c r="A207" s="66" t="s">
        <v>262</v>
      </c>
      <c r="B207" s="66" t="s">
        <v>700</v>
      </c>
      <c r="C207" s="68">
        <v>123.3126316625</v>
      </c>
      <c r="D207" s="185">
        <v>118.5271</v>
      </c>
      <c r="E207" s="68">
        <v>113.937</v>
      </c>
      <c r="F207" s="186">
        <v>2.33</v>
      </c>
      <c r="G207" s="67" t="s">
        <v>59</v>
      </c>
      <c r="H207" s="67" t="s">
        <v>76</v>
      </c>
      <c r="I207" s="67" t="s">
        <v>251</v>
      </c>
      <c r="J207" s="67">
        <v>8</v>
      </c>
      <c r="K207" s="67">
        <v>16</v>
      </c>
      <c r="L207" s="187">
        <v>43</v>
      </c>
    </row>
    <row r="208" spans="1:12" ht="15">
      <c r="A208" s="66" t="s">
        <v>263</v>
      </c>
      <c r="B208" s="66" t="s">
        <v>700</v>
      </c>
      <c r="C208" s="68">
        <v>167.65185359999998</v>
      </c>
      <c r="D208" s="185">
        <v>161.1456</v>
      </c>
      <c r="E208" s="68">
        <v>154.896</v>
      </c>
      <c r="F208" s="186">
        <v>3.36</v>
      </c>
      <c r="G208" s="67" t="s">
        <v>59</v>
      </c>
      <c r="H208" s="67" t="s">
        <v>76</v>
      </c>
      <c r="I208" s="67" t="s">
        <v>251</v>
      </c>
      <c r="J208" s="67">
        <v>8</v>
      </c>
      <c r="K208" s="67">
        <v>16</v>
      </c>
      <c r="L208" s="187"/>
    </row>
    <row r="209" spans="1:12" ht="15">
      <c r="A209" s="66" t="s">
        <v>264</v>
      </c>
      <c r="B209" s="66" t="s">
        <v>700</v>
      </c>
      <c r="C209" s="68"/>
      <c r="D209" s="185"/>
      <c r="E209" s="68"/>
      <c r="F209" s="186"/>
      <c r="G209" s="67"/>
      <c r="H209" s="67"/>
      <c r="I209" s="67"/>
      <c r="J209" s="67"/>
      <c r="K209" s="67"/>
      <c r="L209" s="187"/>
    </row>
    <row r="210" spans="1:12" ht="15">
      <c r="A210" s="66" t="s">
        <v>266</v>
      </c>
      <c r="B210" s="66" t="s">
        <v>700</v>
      </c>
      <c r="C210" s="68">
        <v>156.6546737</v>
      </c>
      <c r="D210" s="185">
        <v>150.5752</v>
      </c>
      <c r="E210" s="68">
        <v>144.744</v>
      </c>
      <c r="F210" s="186">
        <v>2.96</v>
      </c>
      <c r="G210" s="67" t="s">
        <v>59</v>
      </c>
      <c r="H210" s="67" t="s">
        <v>76</v>
      </c>
      <c r="I210" s="67" t="s">
        <v>251</v>
      </c>
      <c r="J210" s="67">
        <v>14</v>
      </c>
      <c r="K210" s="67">
        <v>28</v>
      </c>
      <c r="L210" s="187"/>
    </row>
    <row r="211" spans="1:12" ht="15">
      <c r="A211" s="66" t="s">
        <v>267</v>
      </c>
      <c r="B211" s="66" t="s">
        <v>700</v>
      </c>
      <c r="C211" s="68">
        <v>215.05341934999998</v>
      </c>
      <c r="D211" s="185">
        <v>206.70759999999999</v>
      </c>
      <c r="E211" s="68">
        <v>198.69099999999997</v>
      </c>
      <c r="F211" s="186">
        <v>4.31</v>
      </c>
      <c r="G211" s="67" t="s">
        <v>59</v>
      </c>
      <c r="H211" s="67" t="s">
        <v>76</v>
      </c>
      <c r="I211" s="67" t="s">
        <v>251</v>
      </c>
      <c r="J211" s="67">
        <v>14</v>
      </c>
      <c r="K211" s="67">
        <v>28</v>
      </c>
      <c r="L211" s="187"/>
    </row>
    <row r="212" spans="1:12" ht="15">
      <c r="A212" s="66" t="s">
        <v>268</v>
      </c>
      <c r="B212" s="66" t="s">
        <v>700</v>
      </c>
      <c r="C212" s="68">
        <v>280.00438432749996</v>
      </c>
      <c r="D212" s="185">
        <v>269.13794</v>
      </c>
      <c r="E212" s="68">
        <v>258.67949999999996</v>
      </c>
      <c r="F212" s="186">
        <v>5.563</v>
      </c>
      <c r="G212" s="67" t="s">
        <v>59</v>
      </c>
      <c r="H212" s="67" t="s">
        <v>76</v>
      </c>
      <c r="I212" s="67" t="s">
        <v>251</v>
      </c>
      <c r="J212" s="67">
        <v>14</v>
      </c>
      <c r="K212" s="67">
        <v>28</v>
      </c>
      <c r="L212" s="187"/>
    </row>
    <row r="213" spans="1:12" ht="15">
      <c r="A213" s="66" t="s">
        <v>270</v>
      </c>
      <c r="B213" s="66" t="s">
        <v>700</v>
      </c>
      <c r="C213" s="68"/>
      <c r="D213" s="185"/>
      <c r="E213" s="68"/>
      <c r="F213" s="186"/>
      <c r="G213" s="67"/>
      <c r="H213" s="67"/>
      <c r="I213" s="67"/>
      <c r="J213" s="67"/>
      <c r="K213" s="67"/>
      <c r="L213" s="187"/>
    </row>
    <row r="214" spans="1:12" ht="15">
      <c r="A214" s="66" t="s">
        <v>272</v>
      </c>
      <c r="B214" s="66" t="s">
        <v>700</v>
      </c>
      <c r="C214" s="68">
        <v>189.99671573749998</v>
      </c>
      <c r="D214" s="185">
        <v>182.62329999999997</v>
      </c>
      <c r="E214" s="68">
        <v>175.551</v>
      </c>
      <c r="F214" s="186">
        <v>3.59</v>
      </c>
      <c r="G214" s="67" t="s">
        <v>271</v>
      </c>
      <c r="H214" s="67" t="s">
        <v>76</v>
      </c>
      <c r="I214" s="67" t="s">
        <v>249</v>
      </c>
      <c r="J214" s="67">
        <v>14</v>
      </c>
      <c r="K214" s="67">
        <v>28</v>
      </c>
      <c r="L214" s="187"/>
    </row>
    <row r="215" spans="1:12" ht="15">
      <c r="A215" s="66" t="s">
        <v>274</v>
      </c>
      <c r="B215" s="66" t="s">
        <v>700</v>
      </c>
      <c r="C215" s="68">
        <v>261.95602125</v>
      </c>
      <c r="D215" s="185">
        <v>251.79</v>
      </c>
      <c r="E215" s="68">
        <v>242.025</v>
      </c>
      <c r="F215" s="186">
        <v>5.25</v>
      </c>
      <c r="G215" s="67" t="s">
        <v>323</v>
      </c>
      <c r="H215" s="67" t="s">
        <v>76</v>
      </c>
      <c r="I215" s="67" t="s">
        <v>249</v>
      </c>
      <c r="J215" s="67">
        <v>16</v>
      </c>
      <c r="K215" s="67">
        <v>30</v>
      </c>
      <c r="L215" s="187"/>
    </row>
    <row r="216" spans="1:12" ht="15">
      <c r="A216" s="66" t="s">
        <v>275</v>
      </c>
      <c r="B216" s="66" t="s">
        <v>700</v>
      </c>
      <c r="C216" s="68">
        <v>343.27339585000004</v>
      </c>
      <c r="D216" s="185">
        <v>329.95160000000004</v>
      </c>
      <c r="E216" s="68">
        <v>317.13</v>
      </c>
      <c r="F216" s="186">
        <v>6.82</v>
      </c>
      <c r="G216" s="67" t="s">
        <v>269</v>
      </c>
      <c r="H216" s="67" t="s">
        <v>76</v>
      </c>
      <c r="I216" s="67" t="s">
        <v>249</v>
      </c>
      <c r="J216" s="67">
        <v>16</v>
      </c>
      <c r="K216" s="67">
        <v>30</v>
      </c>
      <c r="L216" s="187"/>
    </row>
    <row r="217" spans="1:12" ht="15">
      <c r="A217" s="66" t="s">
        <v>730</v>
      </c>
      <c r="B217" s="66" t="s">
        <v>700</v>
      </c>
      <c r="C217" s="68"/>
      <c r="D217" s="185"/>
      <c r="E217" s="68"/>
      <c r="F217" s="186"/>
      <c r="G217" s="67"/>
      <c r="H217" s="67"/>
      <c r="I217" s="67"/>
      <c r="J217" s="67"/>
      <c r="K217" s="67"/>
      <c r="L217" s="187"/>
    </row>
    <row r="218" spans="1:12" ht="15">
      <c r="A218" s="66" t="s">
        <v>276</v>
      </c>
      <c r="B218" s="66" t="s">
        <v>700</v>
      </c>
      <c r="C218" s="68">
        <v>354.2017654515375</v>
      </c>
      <c r="D218" s="185">
        <v>340.4558601</v>
      </c>
      <c r="E218" s="68">
        <v>327.267</v>
      </c>
      <c r="F218" s="186">
        <v>7.13</v>
      </c>
      <c r="G218" s="67" t="s">
        <v>265</v>
      </c>
      <c r="H218" s="67" t="s">
        <v>254</v>
      </c>
      <c r="I218" s="67" t="s">
        <v>277</v>
      </c>
      <c r="J218" s="67">
        <v>20</v>
      </c>
      <c r="K218" s="67"/>
      <c r="L218" s="187"/>
    </row>
    <row r="219" spans="1:12" ht="15">
      <c r="A219" s="66" t="s">
        <v>278</v>
      </c>
      <c r="B219" s="66" t="s">
        <v>700</v>
      </c>
      <c r="C219" s="68">
        <v>463.4926327717874</v>
      </c>
      <c r="D219" s="185">
        <v>445.5053541</v>
      </c>
      <c r="E219" s="68">
        <v>428.247</v>
      </c>
      <c r="F219" s="186">
        <v>9.33</v>
      </c>
      <c r="G219" s="67" t="s">
        <v>265</v>
      </c>
      <c r="H219" s="67" t="s">
        <v>76</v>
      </c>
      <c r="I219" s="67" t="s">
        <v>277</v>
      </c>
      <c r="J219" s="67">
        <v>20</v>
      </c>
      <c r="K219" s="67"/>
      <c r="L219" s="187"/>
    </row>
    <row r="220" spans="1:12" ht="15">
      <c r="A220" s="66" t="s">
        <v>279</v>
      </c>
      <c r="B220" s="66" t="s">
        <v>700</v>
      </c>
      <c r="C220" s="68">
        <v>568.4118653992273</v>
      </c>
      <c r="D220" s="185">
        <v>546.35286834</v>
      </c>
      <c r="E220" s="68">
        <v>525.1878</v>
      </c>
      <c r="F220" s="186">
        <v>11.442</v>
      </c>
      <c r="G220" s="67" t="s">
        <v>265</v>
      </c>
      <c r="H220" s="67" t="s">
        <v>76</v>
      </c>
      <c r="I220" s="67" t="s">
        <v>277</v>
      </c>
      <c r="J220" s="67">
        <v>20</v>
      </c>
      <c r="K220" s="67"/>
      <c r="L220" s="187"/>
    </row>
    <row r="221" spans="1:12" ht="15">
      <c r="A221" s="66" t="s">
        <v>280</v>
      </c>
      <c r="B221" s="66" t="s">
        <v>700</v>
      </c>
      <c r="C221" s="68">
        <v>448.09255601302493</v>
      </c>
      <c r="D221" s="185">
        <v>430.70292539999997</v>
      </c>
      <c r="E221" s="68">
        <v>414.018</v>
      </c>
      <c r="F221" s="186">
        <v>9.02</v>
      </c>
      <c r="G221" s="67" t="s">
        <v>731</v>
      </c>
      <c r="H221" s="67" t="s">
        <v>254</v>
      </c>
      <c r="I221" s="67" t="s">
        <v>251</v>
      </c>
      <c r="J221" s="67">
        <v>25</v>
      </c>
      <c r="K221" s="67"/>
      <c r="L221" s="187"/>
    </row>
    <row r="222" spans="1:12" ht="15">
      <c r="A222" s="66" t="s">
        <v>281</v>
      </c>
      <c r="B222" s="66" t="s">
        <v>700</v>
      </c>
      <c r="C222" s="68">
        <v>588.1835768508</v>
      </c>
      <c r="D222" s="185">
        <v>565.3572768</v>
      </c>
      <c r="E222" s="68">
        <v>543.456</v>
      </c>
      <c r="F222" s="186">
        <v>11.84</v>
      </c>
      <c r="G222" s="67" t="s">
        <v>282</v>
      </c>
      <c r="H222" s="67" t="s">
        <v>76</v>
      </c>
      <c r="I222" s="67" t="s">
        <v>277</v>
      </c>
      <c r="J222" s="67">
        <v>30</v>
      </c>
      <c r="K222" s="67"/>
      <c r="L222" s="187"/>
    </row>
    <row r="223" spans="1:12" ht="15">
      <c r="A223" s="66" t="s">
        <v>283</v>
      </c>
      <c r="B223" s="66" t="s">
        <v>700</v>
      </c>
      <c r="C223" s="68">
        <v>724.4494173323661</v>
      </c>
      <c r="D223" s="185">
        <v>696.33489591</v>
      </c>
      <c r="E223" s="68">
        <v>669.3597</v>
      </c>
      <c r="F223" s="186">
        <v>14.583</v>
      </c>
      <c r="G223" s="67" t="s">
        <v>59</v>
      </c>
      <c r="H223" s="67" t="s">
        <v>76</v>
      </c>
      <c r="I223" s="67" t="s">
        <v>277</v>
      </c>
      <c r="J223" s="67">
        <v>45</v>
      </c>
      <c r="K223" s="67">
        <v>48</v>
      </c>
      <c r="L223" s="187"/>
    </row>
    <row r="224" spans="1:12" ht="15">
      <c r="A224" s="66" t="s">
        <v>284</v>
      </c>
      <c r="B224" s="66" t="s">
        <v>700</v>
      </c>
      <c r="C224" s="68">
        <v>542.3310902432586</v>
      </c>
      <c r="D224" s="185">
        <v>521.2842390899999</v>
      </c>
      <c r="E224" s="68">
        <v>501.09029999999996</v>
      </c>
      <c r="F224" s="186">
        <v>10.917</v>
      </c>
      <c r="G224" s="67" t="s">
        <v>265</v>
      </c>
      <c r="H224" s="67" t="s">
        <v>76</v>
      </c>
      <c r="I224" s="67" t="s">
        <v>251</v>
      </c>
      <c r="J224" s="67">
        <v>30</v>
      </c>
      <c r="K224" s="67"/>
      <c r="L224" s="187"/>
    </row>
    <row r="225" spans="1:12" ht="15">
      <c r="A225" s="66" t="s">
        <v>285</v>
      </c>
      <c r="B225" s="66" t="s">
        <v>700</v>
      </c>
      <c r="C225" s="68">
        <v>712.8745209298123</v>
      </c>
      <c r="D225" s="185">
        <v>685.2091995</v>
      </c>
      <c r="E225" s="68">
        <v>658.665</v>
      </c>
      <c r="F225" s="186">
        <v>14.35</v>
      </c>
      <c r="G225" s="67" t="s">
        <v>286</v>
      </c>
      <c r="H225" s="67" t="s">
        <v>76</v>
      </c>
      <c r="I225" s="67" t="s">
        <v>251</v>
      </c>
      <c r="J225" s="67">
        <v>30</v>
      </c>
      <c r="K225" s="67"/>
      <c r="L225" s="187"/>
    </row>
    <row r="226" spans="1:12" ht="15">
      <c r="A226" s="66" t="s">
        <v>287</v>
      </c>
      <c r="B226" s="66" t="s">
        <v>700</v>
      </c>
      <c r="C226" s="68">
        <v>890.91222019625</v>
      </c>
      <c r="D226" s="185">
        <v>856.3375900000001</v>
      </c>
      <c r="E226" s="68">
        <v>823.1096</v>
      </c>
      <c r="F226" s="186">
        <v>16.867</v>
      </c>
      <c r="G226" s="67" t="s">
        <v>265</v>
      </c>
      <c r="H226" s="67" t="s">
        <v>76</v>
      </c>
      <c r="I226" s="67" t="s">
        <v>288</v>
      </c>
      <c r="J226" s="67">
        <v>30</v>
      </c>
      <c r="K226" s="67"/>
      <c r="L226" s="187"/>
    </row>
    <row r="227" spans="1:12" ht="15">
      <c r="A227" s="66" t="s">
        <v>289</v>
      </c>
      <c r="B227" s="66" t="s">
        <v>700</v>
      </c>
      <c r="C227" s="68"/>
      <c r="D227" s="185"/>
      <c r="E227" s="68"/>
      <c r="F227" s="186"/>
      <c r="G227" s="67"/>
      <c r="H227" s="67"/>
      <c r="I227" s="67"/>
      <c r="J227" s="67"/>
      <c r="K227" s="67"/>
      <c r="L227" s="187"/>
    </row>
    <row r="228" spans="1:12" ht="20.25">
      <c r="A228" s="74" t="s">
        <v>290</v>
      </c>
      <c r="B228" s="66"/>
      <c r="C228" s="68"/>
      <c r="D228" s="185"/>
      <c r="E228" s="68"/>
      <c r="F228" s="186"/>
      <c r="G228" s="67"/>
      <c r="H228" s="67"/>
      <c r="I228" s="67"/>
      <c r="J228" s="67"/>
      <c r="K228" s="67"/>
      <c r="L228" s="187"/>
    </row>
    <row r="229" spans="1:12" ht="15">
      <c r="A229" s="66" t="s">
        <v>291</v>
      </c>
      <c r="B229" s="66" t="s">
        <v>700</v>
      </c>
      <c r="C229" s="68">
        <v>63.821190969899995</v>
      </c>
      <c r="D229" s="185">
        <v>61.3444104</v>
      </c>
      <c r="E229" s="68">
        <v>58.968</v>
      </c>
      <c r="F229" s="186">
        <v>1.08</v>
      </c>
      <c r="G229" s="67" t="s">
        <v>59</v>
      </c>
      <c r="H229" s="67" t="s">
        <v>76</v>
      </c>
      <c r="I229" s="67" t="s">
        <v>249</v>
      </c>
      <c r="J229" s="67">
        <v>5</v>
      </c>
      <c r="K229" s="67">
        <v>10</v>
      </c>
      <c r="L229" s="187">
        <v>25</v>
      </c>
    </row>
    <row r="230" spans="1:12" ht="15">
      <c r="A230" s="66" t="s">
        <v>292</v>
      </c>
      <c r="B230" s="66" t="s">
        <v>700</v>
      </c>
      <c r="C230" s="68">
        <v>74.6198565</v>
      </c>
      <c r="D230" s="185">
        <v>71.724</v>
      </c>
      <c r="E230" s="68">
        <v>68.944</v>
      </c>
      <c r="F230" s="186">
        <v>1.39</v>
      </c>
      <c r="G230" s="67" t="s">
        <v>59</v>
      </c>
      <c r="H230" s="67" t="s">
        <v>76</v>
      </c>
      <c r="I230" s="67" t="s">
        <v>249</v>
      </c>
      <c r="J230" s="67">
        <v>5</v>
      </c>
      <c r="K230" s="67">
        <v>10</v>
      </c>
      <c r="L230" s="187">
        <v>30</v>
      </c>
    </row>
    <row r="231" spans="1:12" ht="15">
      <c r="A231" s="66" t="s">
        <v>294</v>
      </c>
      <c r="B231" s="66" t="s">
        <v>700</v>
      </c>
      <c r="C231" s="68"/>
      <c r="D231" s="185"/>
      <c r="E231" s="68"/>
      <c r="F231" s="186"/>
      <c r="G231" s="67"/>
      <c r="H231" s="67"/>
      <c r="I231" s="67"/>
      <c r="J231" s="67"/>
      <c r="K231" s="67"/>
      <c r="L231" s="187"/>
    </row>
    <row r="232" spans="1:12" ht="15">
      <c r="A232" s="66" t="s">
        <v>295</v>
      </c>
      <c r="B232" s="66" t="s">
        <v>700</v>
      </c>
      <c r="C232" s="68">
        <v>79.49505375</v>
      </c>
      <c r="D232" s="185">
        <v>76.41000000000001</v>
      </c>
      <c r="E232" s="68">
        <v>73.44</v>
      </c>
      <c r="F232" s="186">
        <v>1.35</v>
      </c>
      <c r="G232" s="67" t="s">
        <v>59</v>
      </c>
      <c r="H232" s="67" t="s">
        <v>76</v>
      </c>
      <c r="I232" s="67" t="s">
        <v>249</v>
      </c>
      <c r="J232" s="67">
        <v>8</v>
      </c>
      <c r="K232" s="67">
        <v>16</v>
      </c>
      <c r="L232" s="187">
        <v>35</v>
      </c>
    </row>
    <row r="233" spans="1:12" ht="15">
      <c r="A233" s="66" t="s">
        <v>297</v>
      </c>
      <c r="B233" s="66" t="s">
        <v>700</v>
      </c>
      <c r="C233" s="68">
        <v>90.16513975</v>
      </c>
      <c r="D233" s="185">
        <v>86.666</v>
      </c>
      <c r="E233" s="68">
        <v>83.30000000000001</v>
      </c>
      <c r="F233" s="186">
        <v>1.7000000000000002</v>
      </c>
      <c r="G233" s="67" t="s">
        <v>59</v>
      </c>
      <c r="H233" s="67" t="s">
        <v>76</v>
      </c>
      <c r="I233" s="67" t="s">
        <v>249</v>
      </c>
      <c r="J233" s="67">
        <v>8</v>
      </c>
      <c r="K233" s="67">
        <v>16</v>
      </c>
      <c r="L233" s="187">
        <v>40</v>
      </c>
    </row>
    <row r="234" spans="1:12" ht="15">
      <c r="A234" s="66" t="s">
        <v>298</v>
      </c>
      <c r="B234" s="66" t="s">
        <v>700</v>
      </c>
      <c r="C234" s="68">
        <v>122.05845959999998</v>
      </c>
      <c r="D234" s="185">
        <v>117.32159999999999</v>
      </c>
      <c r="E234" s="68">
        <v>112.772</v>
      </c>
      <c r="F234" s="186">
        <v>2.42</v>
      </c>
      <c r="G234" s="67" t="s">
        <v>59</v>
      </c>
      <c r="H234" s="67" t="s">
        <v>76</v>
      </c>
      <c r="I234" s="67" t="s">
        <v>249</v>
      </c>
      <c r="J234" s="67">
        <v>9</v>
      </c>
      <c r="K234" s="67">
        <v>18</v>
      </c>
      <c r="L234" s="187">
        <v>40</v>
      </c>
    </row>
    <row r="235" spans="1:12" ht="15">
      <c r="A235" s="66" t="s">
        <v>299</v>
      </c>
      <c r="B235" s="66" t="s">
        <v>700</v>
      </c>
      <c r="C235" s="68">
        <v>84.04222076249998</v>
      </c>
      <c r="D235" s="185">
        <v>80.7807</v>
      </c>
      <c r="E235" s="68">
        <v>77.64899999999999</v>
      </c>
      <c r="F235" s="186">
        <v>1.43</v>
      </c>
      <c r="G235" s="67" t="s">
        <v>59</v>
      </c>
      <c r="H235" s="67" t="s">
        <v>76</v>
      </c>
      <c r="I235" s="67" t="s">
        <v>249</v>
      </c>
      <c r="J235" s="67">
        <v>9</v>
      </c>
      <c r="K235" s="67">
        <v>18</v>
      </c>
      <c r="L235" s="187">
        <v>40</v>
      </c>
    </row>
    <row r="236" spans="1:12" ht="15">
      <c r="A236" s="66" t="s">
        <v>300</v>
      </c>
      <c r="B236" s="66" t="s">
        <v>700</v>
      </c>
      <c r="C236" s="68"/>
      <c r="D236" s="185"/>
      <c r="E236" s="68"/>
      <c r="F236" s="186"/>
      <c r="G236" s="67"/>
      <c r="H236" s="67"/>
      <c r="I236" s="67"/>
      <c r="J236" s="67"/>
      <c r="K236" s="67"/>
      <c r="L236" s="187"/>
    </row>
    <row r="237" spans="1:12" ht="15">
      <c r="A237" s="66" t="s">
        <v>301</v>
      </c>
      <c r="B237" s="66" t="s">
        <v>700</v>
      </c>
      <c r="C237" s="68">
        <v>98.65127054999999</v>
      </c>
      <c r="D237" s="185">
        <v>94.8228</v>
      </c>
      <c r="E237" s="68">
        <v>91.14</v>
      </c>
      <c r="F237" s="186">
        <v>1.86</v>
      </c>
      <c r="G237" s="67" t="s">
        <v>59</v>
      </c>
      <c r="H237" s="67" t="s">
        <v>76</v>
      </c>
      <c r="I237" s="67" t="s">
        <v>249</v>
      </c>
      <c r="J237" s="67">
        <v>9</v>
      </c>
      <c r="K237" s="67">
        <v>18</v>
      </c>
      <c r="L237" s="187">
        <v>40</v>
      </c>
    </row>
    <row r="238" spans="1:12" ht="15">
      <c r="A238" s="66" t="s">
        <v>302</v>
      </c>
      <c r="B238" s="66" t="s">
        <v>700</v>
      </c>
      <c r="C238" s="68">
        <v>135.02151774282498</v>
      </c>
      <c r="D238" s="185">
        <v>129.78158620000002</v>
      </c>
      <c r="E238" s="68">
        <v>124.754</v>
      </c>
      <c r="F238" s="186">
        <v>2.66</v>
      </c>
      <c r="G238" s="67" t="s">
        <v>59</v>
      </c>
      <c r="H238" s="67" t="s">
        <v>76</v>
      </c>
      <c r="I238" s="67" t="s">
        <v>249</v>
      </c>
      <c r="J238" s="67">
        <v>9</v>
      </c>
      <c r="K238" s="67">
        <v>18</v>
      </c>
      <c r="L238" s="187">
        <v>40</v>
      </c>
    </row>
    <row r="239" spans="1:12" ht="15">
      <c r="A239" s="66" t="s">
        <v>303</v>
      </c>
      <c r="B239" s="66" t="s">
        <v>700</v>
      </c>
      <c r="C239" s="68">
        <v>98.1472088625</v>
      </c>
      <c r="D239" s="185">
        <v>94.3383</v>
      </c>
      <c r="E239" s="68">
        <v>90.681</v>
      </c>
      <c r="F239" s="186">
        <v>1.67</v>
      </c>
      <c r="G239" s="67" t="s">
        <v>59</v>
      </c>
      <c r="H239" s="67" t="s">
        <v>76</v>
      </c>
      <c r="I239" s="67" t="s">
        <v>249</v>
      </c>
      <c r="J239" s="67">
        <v>9</v>
      </c>
      <c r="K239" s="67">
        <v>18</v>
      </c>
      <c r="L239" s="187">
        <v>40</v>
      </c>
    </row>
    <row r="240" spans="1:12" ht="15">
      <c r="A240" s="66" t="s">
        <v>304</v>
      </c>
      <c r="B240" s="66" t="s">
        <v>700</v>
      </c>
      <c r="C240" s="68"/>
      <c r="D240" s="185"/>
      <c r="E240" s="68"/>
      <c r="F240" s="186"/>
      <c r="G240" s="67"/>
      <c r="H240" s="67"/>
      <c r="I240" s="67"/>
      <c r="J240" s="67"/>
      <c r="K240" s="67"/>
      <c r="L240" s="187"/>
    </row>
    <row r="241" spans="1:12" ht="15">
      <c r="A241" s="66" t="s">
        <v>305</v>
      </c>
      <c r="B241" s="66" t="s">
        <v>700</v>
      </c>
      <c r="C241" s="68">
        <v>115.09314897499998</v>
      </c>
      <c r="D241" s="185">
        <v>110.6266</v>
      </c>
      <c r="E241" s="68">
        <v>106.33</v>
      </c>
      <c r="F241" s="186">
        <v>2.17</v>
      </c>
      <c r="G241" s="67" t="s">
        <v>59</v>
      </c>
      <c r="H241" s="67" t="s">
        <v>76</v>
      </c>
      <c r="I241" s="67" t="s">
        <v>249</v>
      </c>
      <c r="J241" s="67">
        <v>9</v>
      </c>
      <c r="K241" s="67">
        <v>18</v>
      </c>
      <c r="L241" s="187">
        <v>50</v>
      </c>
    </row>
    <row r="242" spans="1:12" ht="15">
      <c r="A242" s="66" t="s">
        <v>306</v>
      </c>
      <c r="B242" s="66" t="s">
        <v>700</v>
      </c>
      <c r="C242" s="68">
        <v>158.87870320866247</v>
      </c>
      <c r="D242" s="185">
        <v>152.7129191</v>
      </c>
      <c r="E242" s="68">
        <v>146.797</v>
      </c>
      <c r="F242" s="186">
        <v>3.13</v>
      </c>
      <c r="G242" s="67" t="s">
        <v>59</v>
      </c>
      <c r="H242" s="67" t="s">
        <v>76</v>
      </c>
      <c r="I242" s="67" t="s">
        <v>249</v>
      </c>
      <c r="J242" s="67">
        <v>9</v>
      </c>
      <c r="K242" s="67">
        <v>18</v>
      </c>
      <c r="L242" s="187">
        <v>60</v>
      </c>
    </row>
    <row r="243" spans="1:12" ht="15">
      <c r="A243" s="66" t="s">
        <v>307</v>
      </c>
      <c r="B243" s="66" t="s">
        <v>700</v>
      </c>
      <c r="C243" s="68"/>
      <c r="D243" s="185"/>
      <c r="E243" s="68"/>
      <c r="F243" s="186"/>
      <c r="G243" s="67"/>
      <c r="H243" s="67"/>
      <c r="I243" s="67"/>
      <c r="J243" s="67"/>
      <c r="K243" s="67"/>
      <c r="L243" s="187"/>
    </row>
    <row r="244" spans="1:12" ht="15">
      <c r="A244" s="66" t="s">
        <v>308</v>
      </c>
      <c r="B244" s="66" t="s">
        <v>700</v>
      </c>
      <c r="C244" s="68">
        <v>122.78339289999998</v>
      </c>
      <c r="D244" s="185">
        <v>118.01839999999999</v>
      </c>
      <c r="E244" s="68">
        <v>113.448</v>
      </c>
      <c r="F244" s="186">
        <v>2.32</v>
      </c>
      <c r="G244" s="67" t="s">
        <v>59</v>
      </c>
      <c r="H244" s="67" t="s">
        <v>76</v>
      </c>
      <c r="I244" s="67" t="s">
        <v>249</v>
      </c>
      <c r="J244" s="67">
        <v>9</v>
      </c>
      <c r="K244" s="67">
        <v>18</v>
      </c>
      <c r="L244" s="187">
        <v>55</v>
      </c>
    </row>
    <row r="245" spans="1:12" ht="15">
      <c r="A245" s="66" t="s">
        <v>309</v>
      </c>
      <c r="B245" s="66" t="s">
        <v>700</v>
      </c>
      <c r="C245" s="68"/>
      <c r="D245" s="185"/>
      <c r="E245" s="68"/>
      <c r="F245" s="186"/>
      <c r="G245" s="67"/>
      <c r="H245" s="67"/>
      <c r="I245" s="67"/>
      <c r="J245" s="67"/>
      <c r="K245" s="67"/>
      <c r="L245" s="187"/>
    </row>
    <row r="246" spans="1:12" ht="15">
      <c r="A246" s="66" t="s">
        <v>310</v>
      </c>
      <c r="B246" s="66" t="s">
        <v>700</v>
      </c>
      <c r="C246" s="68">
        <v>140.2482720625</v>
      </c>
      <c r="D246" s="185">
        <v>134.8055</v>
      </c>
      <c r="E246" s="68">
        <v>129.58499999999998</v>
      </c>
      <c r="F246" s="186">
        <v>2.65</v>
      </c>
      <c r="G246" s="67" t="s">
        <v>59</v>
      </c>
      <c r="H246" s="67" t="s">
        <v>76</v>
      </c>
      <c r="I246" s="67" t="s">
        <v>249</v>
      </c>
      <c r="J246" s="67">
        <v>15</v>
      </c>
      <c r="K246" s="67">
        <v>25</v>
      </c>
      <c r="L246" s="187">
        <v>70</v>
      </c>
    </row>
    <row r="247" spans="1:12" ht="15">
      <c r="A247" s="66" t="s">
        <v>311</v>
      </c>
      <c r="B247" s="66" t="s">
        <v>700</v>
      </c>
      <c r="C247" s="68">
        <v>190.2654644711625</v>
      </c>
      <c r="D247" s="185">
        <v>182.8816191</v>
      </c>
      <c r="E247" s="68">
        <v>175.797</v>
      </c>
      <c r="F247" s="186">
        <v>3.83</v>
      </c>
      <c r="G247" s="67" t="s">
        <v>59</v>
      </c>
      <c r="H247" s="67" t="s">
        <v>76</v>
      </c>
      <c r="I247" s="67" t="s">
        <v>249</v>
      </c>
      <c r="J247" s="67">
        <v>15</v>
      </c>
      <c r="K247" s="67">
        <v>25</v>
      </c>
      <c r="L247" s="187">
        <v>75</v>
      </c>
    </row>
    <row r="248" spans="1:12" ht="15">
      <c r="A248" s="66" t="s">
        <v>312</v>
      </c>
      <c r="B248" s="66" t="s">
        <v>700</v>
      </c>
      <c r="C248" s="68">
        <v>156.6546737</v>
      </c>
      <c r="D248" s="185">
        <v>150.5752</v>
      </c>
      <c r="E248" s="68">
        <v>144.744</v>
      </c>
      <c r="F248" s="186">
        <v>2.96</v>
      </c>
      <c r="G248" s="67" t="s">
        <v>59</v>
      </c>
      <c r="H248" s="67" t="s">
        <v>76</v>
      </c>
      <c r="I248" s="67" t="s">
        <v>249</v>
      </c>
      <c r="J248" s="67">
        <v>15</v>
      </c>
      <c r="K248" s="67">
        <v>25</v>
      </c>
      <c r="L248" s="187">
        <v>80</v>
      </c>
    </row>
    <row r="249" spans="1:12" ht="15">
      <c r="A249" s="66" t="s">
        <v>313</v>
      </c>
      <c r="B249" s="66" t="s">
        <v>700</v>
      </c>
      <c r="C249" s="68">
        <v>214.11074461376245</v>
      </c>
      <c r="D249" s="185">
        <v>205.80150869999997</v>
      </c>
      <c r="E249" s="68">
        <v>197.82899999999998</v>
      </c>
      <c r="F249" s="186">
        <v>4.31</v>
      </c>
      <c r="G249" s="67" t="s">
        <v>732</v>
      </c>
      <c r="H249" s="67" t="s">
        <v>76</v>
      </c>
      <c r="I249" s="67" t="s">
        <v>249</v>
      </c>
      <c r="J249" s="67">
        <v>20</v>
      </c>
      <c r="K249" s="67">
        <v>40</v>
      </c>
      <c r="L249" s="187"/>
    </row>
    <row r="250" spans="1:12" ht="15">
      <c r="A250" s="66" t="s">
        <v>314</v>
      </c>
      <c r="B250" s="66" t="s">
        <v>700</v>
      </c>
      <c r="C250" s="68">
        <v>285.23422793669994</v>
      </c>
      <c r="D250" s="185">
        <v>274.1648232</v>
      </c>
      <c r="E250" s="68">
        <v>263.544</v>
      </c>
      <c r="F250" s="186">
        <v>5.56</v>
      </c>
      <c r="G250" s="67" t="s">
        <v>733</v>
      </c>
      <c r="H250" s="67" t="s">
        <v>76</v>
      </c>
      <c r="I250" s="67" t="s">
        <v>249</v>
      </c>
      <c r="J250" s="67">
        <v>20</v>
      </c>
      <c r="K250" s="67">
        <v>40</v>
      </c>
      <c r="L250" s="187"/>
    </row>
    <row r="251" spans="1:12" ht="15">
      <c r="A251" s="66" t="s">
        <v>315</v>
      </c>
      <c r="B251" s="66" t="s">
        <v>700</v>
      </c>
      <c r="C251" s="68"/>
      <c r="D251" s="185"/>
      <c r="E251" s="68"/>
      <c r="F251" s="186"/>
      <c r="G251" s="67"/>
      <c r="H251" s="67"/>
      <c r="I251" s="67"/>
      <c r="J251" s="67"/>
      <c r="K251" s="67"/>
      <c r="L251" s="187"/>
    </row>
    <row r="252" spans="1:12" ht="15">
      <c r="A252" s="66" t="s">
        <v>316</v>
      </c>
      <c r="B252" s="66" t="s">
        <v>700</v>
      </c>
      <c r="C252" s="68">
        <v>189.99671573749998</v>
      </c>
      <c r="D252" s="185">
        <v>182.62329999999997</v>
      </c>
      <c r="E252" s="68">
        <v>175.551</v>
      </c>
      <c r="F252" s="186">
        <v>3.59</v>
      </c>
      <c r="G252" s="67" t="s">
        <v>59</v>
      </c>
      <c r="H252" s="67" t="s">
        <v>76</v>
      </c>
      <c r="I252" s="67" t="s">
        <v>249</v>
      </c>
      <c r="J252" s="67">
        <v>20</v>
      </c>
      <c r="K252" s="67">
        <v>40</v>
      </c>
      <c r="L252" s="187"/>
    </row>
    <row r="253" spans="1:12" ht="15">
      <c r="A253" s="66" t="s">
        <v>318</v>
      </c>
      <c r="B253" s="66" t="s">
        <v>700</v>
      </c>
      <c r="C253" s="68"/>
      <c r="D253" s="185"/>
      <c r="E253" s="68"/>
      <c r="F253" s="186"/>
      <c r="G253" s="67"/>
      <c r="H253" s="67"/>
      <c r="I253" s="67"/>
      <c r="J253" s="67"/>
      <c r="K253" s="67"/>
      <c r="L253" s="187"/>
    </row>
    <row r="254" spans="1:12" ht="15">
      <c r="A254" s="66" t="s">
        <v>319</v>
      </c>
      <c r="B254" s="66" t="s">
        <v>700</v>
      </c>
      <c r="C254" s="68">
        <v>260.80775155968746</v>
      </c>
      <c r="D254" s="185">
        <v>250.68629249999998</v>
      </c>
      <c r="E254" s="68">
        <v>240.975</v>
      </c>
      <c r="F254" s="186">
        <v>5.25</v>
      </c>
      <c r="G254" s="67" t="s">
        <v>320</v>
      </c>
      <c r="H254" s="67" t="s">
        <v>76</v>
      </c>
      <c r="I254" s="67" t="s">
        <v>249</v>
      </c>
      <c r="J254" s="67">
        <v>20</v>
      </c>
      <c r="K254" s="67">
        <v>40</v>
      </c>
      <c r="L254" s="187"/>
    </row>
    <row r="255" spans="1:12" ht="15">
      <c r="A255" s="66" t="s">
        <v>322</v>
      </c>
      <c r="B255" s="66" t="s">
        <v>700</v>
      </c>
      <c r="C255" s="68">
        <v>223.33875777499998</v>
      </c>
      <c r="D255" s="185">
        <v>214.67139999999998</v>
      </c>
      <c r="E255" s="68">
        <v>206.35799999999998</v>
      </c>
      <c r="F255" s="186">
        <v>4.22</v>
      </c>
      <c r="G255" s="67" t="s">
        <v>734</v>
      </c>
      <c r="H255" s="67" t="s">
        <v>76</v>
      </c>
      <c r="I255" s="67" t="s">
        <v>249</v>
      </c>
      <c r="J255" s="67">
        <v>20</v>
      </c>
      <c r="K255" s="67"/>
      <c r="L255" s="187"/>
    </row>
    <row r="256" spans="1:12" ht="15">
      <c r="A256" s="66" t="s">
        <v>324</v>
      </c>
      <c r="B256" s="66" t="s">
        <v>700</v>
      </c>
      <c r="C256" s="68">
        <v>307.5047585056125</v>
      </c>
      <c r="D256" s="185">
        <v>295.5710763</v>
      </c>
      <c r="E256" s="68">
        <v>284.121</v>
      </c>
      <c r="F256" s="186">
        <v>6.19</v>
      </c>
      <c r="G256" s="67" t="s">
        <v>735</v>
      </c>
      <c r="H256" s="67" t="s">
        <v>76</v>
      </c>
      <c r="I256" s="67" t="s">
        <v>249</v>
      </c>
      <c r="J256" s="67">
        <v>20</v>
      </c>
      <c r="K256" s="67"/>
      <c r="L256" s="187"/>
    </row>
    <row r="257" spans="1:12" ht="15">
      <c r="A257" s="66" t="s">
        <v>326</v>
      </c>
      <c r="B257" s="66" t="s">
        <v>700</v>
      </c>
      <c r="C257" s="68"/>
      <c r="D257" s="185"/>
      <c r="E257" s="68"/>
      <c r="F257" s="186"/>
      <c r="G257" s="67" t="s">
        <v>265</v>
      </c>
      <c r="H257" s="67"/>
      <c r="I257" s="67"/>
      <c r="J257" s="67"/>
      <c r="K257" s="67"/>
      <c r="L257" s="187"/>
    </row>
    <row r="258" spans="1:12" ht="15">
      <c r="A258" s="66" t="s">
        <v>327</v>
      </c>
      <c r="B258" s="66" t="s">
        <v>700</v>
      </c>
      <c r="C258" s="68">
        <v>330.85326197857495</v>
      </c>
      <c r="D258" s="185">
        <v>318.0134682</v>
      </c>
      <c r="E258" s="68">
        <v>305.694</v>
      </c>
      <c r="F258" s="186">
        <v>6.66</v>
      </c>
      <c r="G258" s="67" t="s">
        <v>97</v>
      </c>
      <c r="H258" s="67" t="s">
        <v>76</v>
      </c>
      <c r="I258" s="67" t="s">
        <v>249</v>
      </c>
      <c r="J258" s="67">
        <v>20</v>
      </c>
      <c r="K258" s="67"/>
      <c r="L258" s="187"/>
    </row>
    <row r="259" spans="1:12" ht="15">
      <c r="A259" s="66" t="s">
        <v>328</v>
      </c>
      <c r="B259" s="66" t="s">
        <v>700</v>
      </c>
      <c r="C259" s="68">
        <v>432.19570258462494</v>
      </c>
      <c r="D259" s="185">
        <v>415.42299899999995</v>
      </c>
      <c r="E259" s="68">
        <v>399.3299999999999</v>
      </c>
      <c r="F259" s="186">
        <v>8.7</v>
      </c>
      <c r="G259" s="67" t="s">
        <v>97</v>
      </c>
      <c r="H259" s="67" t="s">
        <v>76</v>
      </c>
      <c r="I259" s="67" t="s">
        <v>249</v>
      </c>
      <c r="J259" s="67">
        <v>25</v>
      </c>
      <c r="K259" s="67"/>
      <c r="L259" s="187"/>
    </row>
    <row r="260" spans="1:12" ht="15">
      <c r="A260" s="66" t="s">
        <v>329</v>
      </c>
      <c r="B260" s="66" t="s">
        <v>700</v>
      </c>
      <c r="C260" s="68"/>
      <c r="D260" s="185"/>
      <c r="E260" s="68"/>
      <c r="F260" s="186"/>
      <c r="G260" s="67"/>
      <c r="H260" s="67"/>
      <c r="I260" s="67"/>
      <c r="J260" s="67"/>
      <c r="K260" s="67"/>
      <c r="L260" s="187"/>
    </row>
    <row r="261" spans="1:12" ht="15">
      <c r="A261" s="66" t="s">
        <v>331</v>
      </c>
      <c r="B261" s="66" t="s">
        <v>700</v>
      </c>
      <c r="C261" s="68"/>
      <c r="D261" s="185"/>
      <c r="E261" s="68"/>
      <c r="F261" s="186"/>
      <c r="G261" s="67"/>
      <c r="H261" s="67"/>
      <c r="I261" s="67"/>
      <c r="J261" s="67"/>
      <c r="K261" s="67"/>
      <c r="L261" s="187"/>
    </row>
    <row r="262" spans="1:12" ht="15">
      <c r="A262" s="66" t="s">
        <v>332</v>
      </c>
      <c r="B262" s="66" t="s">
        <v>700</v>
      </c>
      <c r="C262" s="68">
        <v>454.00674934999995</v>
      </c>
      <c r="D262" s="185">
        <v>436.3876</v>
      </c>
      <c r="E262" s="68">
        <v>419.43</v>
      </c>
      <c r="F262" s="186">
        <v>9.02</v>
      </c>
      <c r="G262" s="67" t="s">
        <v>265</v>
      </c>
      <c r="H262" s="67" t="s">
        <v>76</v>
      </c>
      <c r="I262" s="67" t="s">
        <v>249</v>
      </c>
      <c r="J262" s="67">
        <v>30</v>
      </c>
      <c r="K262" s="67"/>
      <c r="L262" s="187"/>
    </row>
    <row r="263" spans="1:12" ht="15">
      <c r="A263" s="66" t="s">
        <v>333</v>
      </c>
      <c r="B263" s="66" t="s">
        <v>700</v>
      </c>
      <c r="C263" s="68">
        <v>595.9467751999999</v>
      </c>
      <c r="D263" s="185">
        <v>572.8192</v>
      </c>
      <c r="E263" s="68">
        <v>550.56</v>
      </c>
      <c r="F263" s="186">
        <v>11.84</v>
      </c>
      <c r="G263" s="67" t="s">
        <v>265</v>
      </c>
      <c r="H263" s="67" t="s">
        <v>76</v>
      </c>
      <c r="I263" s="67" t="s">
        <v>249</v>
      </c>
      <c r="J263" s="67">
        <v>30</v>
      </c>
      <c r="K263" s="67"/>
      <c r="L263" s="187"/>
    </row>
    <row r="264" spans="1:12" ht="15">
      <c r="A264" s="66" t="s">
        <v>334</v>
      </c>
      <c r="B264" s="66" t="s">
        <v>700</v>
      </c>
      <c r="C264" s="68"/>
      <c r="D264" s="185"/>
      <c r="E264" s="68"/>
      <c r="F264" s="186"/>
      <c r="G264" s="67"/>
      <c r="H264" s="67"/>
      <c r="I264" s="67"/>
      <c r="J264" s="67"/>
      <c r="K264" s="67"/>
      <c r="L264" s="187"/>
    </row>
    <row r="265" spans="1:12" ht="20.25">
      <c r="A265" s="74" t="s">
        <v>335</v>
      </c>
      <c r="B265" s="66"/>
      <c r="C265" s="68"/>
      <c r="D265" s="185"/>
      <c r="E265" s="68"/>
      <c r="F265" s="186"/>
      <c r="G265" s="67"/>
      <c r="H265" s="67"/>
      <c r="I265" s="67"/>
      <c r="J265" s="67"/>
      <c r="K265" s="67"/>
      <c r="L265" s="187"/>
    </row>
    <row r="266" spans="1:12" ht="15">
      <c r="A266" s="66" t="s">
        <v>336</v>
      </c>
      <c r="B266" s="66" t="s">
        <v>700</v>
      </c>
      <c r="C266" s="68">
        <v>39.870016674074996</v>
      </c>
      <c r="D266" s="185">
        <v>38.3227362</v>
      </c>
      <c r="E266" s="68">
        <v>36.477</v>
      </c>
      <c r="F266" s="186">
        <v>0.63</v>
      </c>
      <c r="G266" s="67" t="s">
        <v>59</v>
      </c>
      <c r="H266" s="67" t="s">
        <v>337</v>
      </c>
      <c r="I266" s="67" t="s">
        <v>338</v>
      </c>
      <c r="J266" s="67">
        <v>5</v>
      </c>
      <c r="K266" s="67">
        <v>10</v>
      </c>
      <c r="L266" s="187"/>
    </row>
    <row r="267" spans="1:12" ht="15">
      <c r="A267" s="66" t="s">
        <v>339</v>
      </c>
      <c r="B267" s="66" t="s">
        <v>700</v>
      </c>
      <c r="C267" s="68">
        <v>50.461308624999994</v>
      </c>
      <c r="D267" s="185">
        <v>48.50299999999999</v>
      </c>
      <c r="E267" s="68">
        <v>46.166</v>
      </c>
      <c r="F267" s="186">
        <v>0.82</v>
      </c>
      <c r="G267" s="67" t="s">
        <v>59</v>
      </c>
      <c r="H267" s="67" t="s">
        <v>337</v>
      </c>
      <c r="I267" s="67" t="s">
        <v>338</v>
      </c>
      <c r="J267" s="67">
        <v>5</v>
      </c>
      <c r="K267" s="67">
        <v>10</v>
      </c>
      <c r="L267" s="187"/>
    </row>
    <row r="268" spans="1:12" ht="15">
      <c r="A268" s="66" t="s">
        <v>340</v>
      </c>
      <c r="B268" s="66" t="s">
        <v>700</v>
      </c>
      <c r="C268" s="68">
        <v>61.23049034374999</v>
      </c>
      <c r="D268" s="185">
        <v>58.85425</v>
      </c>
      <c r="E268" s="68">
        <v>56.018499999999996</v>
      </c>
      <c r="F268" s="186">
        <v>0.995</v>
      </c>
      <c r="G268" s="67" t="s">
        <v>736</v>
      </c>
      <c r="H268" s="67" t="s">
        <v>337</v>
      </c>
      <c r="I268" s="67" t="s">
        <v>341</v>
      </c>
      <c r="J268" s="67">
        <v>5</v>
      </c>
      <c r="K268" s="67">
        <v>10</v>
      </c>
      <c r="L268" s="187"/>
    </row>
    <row r="269" spans="1:12" ht="15">
      <c r="A269" s="66" t="s">
        <v>342</v>
      </c>
      <c r="B269" s="66" t="s">
        <v>700</v>
      </c>
      <c r="C269" s="68">
        <v>76.030605</v>
      </c>
      <c r="D269" s="185">
        <v>73.08</v>
      </c>
      <c r="E269" s="68">
        <v>69.552</v>
      </c>
      <c r="F269" s="186">
        <v>1.26</v>
      </c>
      <c r="G269" s="67" t="s">
        <v>737</v>
      </c>
      <c r="H269" s="67" t="s">
        <v>337</v>
      </c>
      <c r="I269" s="67" t="s">
        <v>341</v>
      </c>
      <c r="J269" s="67">
        <v>6</v>
      </c>
      <c r="K269" s="67">
        <v>12</v>
      </c>
      <c r="L269" s="187"/>
    </row>
    <row r="270" spans="1:12" ht="15">
      <c r="A270" s="66" t="s">
        <v>343</v>
      </c>
      <c r="B270" s="66" t="s">
        <v>700</v>
      </c>
      <c r="C270" s="68">
        <v>101.61550700000001</v>
      </c>
      <c r="D270" s="185">
        <v>97.67200000000001</v>
      </c>
      <c r="E270" s="68">
        <v>92.95680000000002</v>
      </c>
      <c r="F270" s="186">
        <v>1.6840000000000002</v>
      </c>
      <c r="G270" s="67" t="s">
        <v>736</v>
      </c>
      <c r="H270" s="67" t="s">
        <v>337</v>
      </c>
      <c r="I270" s="67" t="s">
        <v>341</v>
      </c>
      <c r="J270" s="67">
        <v>6</v>
      </c>
      <c r="K270" s="67">
        <v>12</v>
      </c>
      <c r="L270" s="187"/>
    </row>
    <row r="271" spans="1:12" ht="15">
      <c r="A271" s="66" t="s">
        <v>344</v>
      </c>
      <c r="B271" s="66" t="s">
        <v>700</v>
      </c>
      <c r="C271" s="68">
        <v>118.26983</v>
      </c>
      <c r="D271" s="185">
        <v>113.68</v>
      </c>
      <c r="E271" s="68">
        <v>108.19200000000001</v>
      </c>
      <c r="F271" s="186">
        <v>1.96</v>
      </c>
      <c r="G271" s="67" t="s">
        <v>59</v>
      </c>
      <c r="H271" s="67" t="s">
        <v>337</v>
      </c>
      <c r="I271" s="67" t="s">
        <v>341</v>
      </c>
      <c r="J271" s="67">
        <v>10</v>
      </c>
      <c r="K271" s="67">
        <v>20</v>
      </c>
      <c r="L271" s="187"/>
    </row>
    <row r="272" spans="1:12" ht="15">
      <c r="A272" s="66" t="s">
        <v>345</v>
      </c>
      <c r="B272" s="66" t="s">
        <v>700</v>
      </c>
      <c r="C272" s="68">
        <v>132.23832089999996</v>
      </c>
      <c r="D272" s="185">
        <v>127.1064</v>
      </c>
      <c r="E272" s="68">
        <v>120.982</v>
      </c>
      <c r="F272" s="186">
        <v>2.51</v>
      </c>
      <c r="G272" s="67">
        <v>5.85</v>
      </c>
      <c r="H272" s="67" t="s">
        <v>337</v>
      </c>
      <c r="I272" s="67" t="s">
        <v>338</v>
      </c>
      <c r="J272" s="67">
        <v>10</v>
      </c>
      <c r="K272" s="67">
        <v>20</v>
      </c>
      <c r="L272" s="187"/>
    </row>
    <row r="273" spans="1:12" ht="20.25">
      <c r="A273" s="74" t="s">
        <v>347</v>
      </c>
      <c r="B273" s="66"/>
      <c r="C273" s="68"/>
      <c r="D273" s="185"/>
      <c r="E273" s="68"/>
      <c r="F273" s="186"/>
      <c r="G273" s="67"/>
      <c r="H273" s="67"/>
      <c r="I273" s="67"/>
      <c r="J273" s="67"/>
      <c r="K273" s="67"/>
      <c r="L273" s="187"/>
    </row>
    <row r="274" spans="1:12" ht="15">
      <c r="A274" s="66" t="s">
        <v>348</v>
      </c>
      <c r="B274" s="66" t="s">
        <v>700</v>
      </c>
      <c r="C274" s="68">
        <v>41.52890896875</v>
      </c>
      <c r="D274" s="185">
        <v>39.91725</v>
      </c>
      <c r="E274" s="68">
        <v>37.994</v>
      </c>
      <c r="F274" s="186">
        <v>0.785</v>
      </c>
      <c r="G274" s="67" t="s">
        <v>59</v>
      </c>
      <c r="H274" s="67" t="s">
        <v>337</v>
      </c>
      <c r="I274" s="67" t="s">
        <v>349</v>
      </c>
      <c r="J274" s="67">
        <v>3</v>
      </c>
      <c r="K274" s="67">
        <v>6</v>
      </c>
      <c r="L274" s="187"/>
    </row>
    <row r="275" spans="1:12" ht="15">
      <c r="A275" s="66" t="s">
        <v>350</v>
      </c>
      <c r="B275" s="66" t="s">
        <v>700</v>
      </c>
      <c r="C275" s="68">
        <v>60.878791574999994</v>
      </c>
      <c r="D275" s="185">
        <v>58.5162</v>
      </c>
      <c r="E275" s="68">
        <v>55.696</v>
      </c>
      <c r="F275" s="186">
        <v>1.18</v>
      </c>
      <c r="G275" s="67" t="s">
        <v>738</v>
      </c>
      <c r="H275" s="67" t="s">
        <v>337</v>
      </c>
      <c r="I275" s="67" t="s">
        <v>349</v>
      </c>
      <c r="J275" s="67">
        <v>3</v>
      </c>
      <c r="K275" s="67">
        <v>6</v>
      </c>
      <c r="L275" s="187"/>
    </row>
    <row r="276" spans="1:12" ht="15">
      <c r="A276" s="66" t="s">
        <v>352</v>
      </c>
      <c r="B276" s="66" t="s">
        <v>700</v>
      </c>
      <c r="C276" s="68">
        <v>78.939285425</v>
      </c>
      <c r="D276" s="185">
        <v>75.87580000000001</v>
      </c>
      <c r="E276" s="68">
        <v>72.226</v>
      </c>
      <c r="F276" s="186">
        <v>1.54</v>
      </c>
      <c r="G276" s="67" t="s">
        <v>59</v>
      </c>
      <c r="H276" s="67" t="s">
        <v>337</v>
      </c>
      <c r="I276" s="67" t="s">
        <v>349</v>
      </c>
      <c r="J276" s="67">
        <v>4</v>
      </c>
      <c r="K276" s="67">
        <v>8</v>
      </c>
      <c r="L276" s="187"/>
    </row>
    <row r="277" spans="1:12" ht="15">
      <c r="A277" s="66" t="s">
        <v>354</v>
      </c>
      <c r="B277" s="66" t="s">
        <v>700</v>
      </c>
      <c r="C277" s="68">
        <v>103.03114526249996</v>
      </c>
      <c r="D277" s="185">
        <v>99.03269999999999</v>
      </c>
      <c r="E277" s="68">
        <v>94.26899999999999</v>
      </c>
      <c r="F277" s="186">
        <v>2.01</v>
      </c>
      <c r="G277" s="67" t="s">
        <v>59</v>
      </c>
      <c r="H277" s="67" t="s">
        <v>337</v>
      </c>
      <c r="I277" s="67" t="s">
        <v>349</v>
      </c>
      <c r="J277" s="67">
        <v>5</v>
      </c>
      <c r="K277" s="67">
        <v>10</v>
      </c>
      <c r="L277" s="187"/>
    </row>
    <row r="278" spans="1:12" ht="15">
      <c r="A278" s="66" t="s">
        <v>355</v>
      </c>
      <c r="B278" s="66" t="s">
        <v>700</v>
      </c>
      <c r="C278" s="68">
        <v>159.94142639999998</v>
      </c>
      <c r="D278" s="185">
        <v>153.73440000000002</v>
      </c>
      <c r="E278" s="68">
        <v>146.324</v>
      </c>
      <c r="F278" s="186">
        <v>3.14</v>
      </c>
      <c r="G278" s="67" t="s">
        <v>271</v>
      </c>
      <c r="H278" s="67" t="s">
        <v>337</v>
      </c>
      <c r="I278" s="67" t="s">
        <v>349</v>
      </c>
      <c r="J278" s="67">
        <v>5</v>
      </c>
      <c r="K278" s="67">
        <v>10</v>
      </c>
      <c r="L278" s="187"/>
    </row>
    <row r="279" spans="1:12" ht="20.25">
      <c r="A279" s="74" t="s">
        <v>356</v>
      </c>
      <c r="B279" s="66"/>
      <c r="C279" s="68"/>
      <c r="D279" s="185"/>
      <c r="E279" s="68"/>
      <c r="F279" s="186"/>
      <c r="G279" s="67"/>
      <c r="H279" s="67"/>
      <c r="I279" s="67"/>
      <c r="J279" s="67"/>
      <c r="K279" s="67"/>
      <c r="L279" s="187"/>
    </row>
    <row r="280" spans="1:12" ht="15">
      <c r="A280" s="66" t="s">
        <v>357</v>
      </c>
      <c r="B280" s="66" t="s">
        <v>701</v>
      </c>
      <c r="C280" s="68"/>
      <c r="D280" s="185"/>
      <c r="E280" s="68"/>
      <c r="F280" s="186">
        <v>25</v>
      </c>
      <c r="G280" s="67" t="s">
        <v>358</v>
      </c>
      <c r="H280" s="67" t="s">
        <v>359</v>
      </c>
      <c r="I280" s="67" t="s">
        <v>360</v>
      </c>
      <c r="J280" s="67"/>
      <c r="K280" s="67"/>
      <c r="L280" s="187"/>
    </row>
    <row r="281" spans="1:12" ht="15">
      <c r="A281" s="66" t="s">
        <v>361</v>
      </c>
      <c r="B281" s="66" t="s">
        <v>701</v>
      </c>
      <c r="C281" s="68">
        <v>1819.798523235</v>
      </c>
      <c r="D281" s="185">
        <v>1749.1755600000001</v>
      </c>
      <c r="E281" s="68">
        <v>1681.317</v>
      </c>
      <c r="F281" s="186">
        <v>30.294</v>
      </c>
      <c r="G281" s="67" t="s">
        <v>358</v>
      </c>
      <c r="H281" s="67" t="s">
        <v>359</v>
      </c>
      <c r="I281" s="67" t="s">
        <v>360</v>
      </c>
      <c r="J281" s="67"/>
      <c r="K281" s="67"/>
      <c r="L281" s="187"/>
    </row>
    <row r="282" spans="1:12" ht="15">
      <c r="A282" s="66" t="s">
        <v>362</v>
      </c>
      <c r="B282" s="66" t="s">
        <v>701</v>
      </c>
      <c r="C282" s="68"/>
      <c r="D282" s="185"/>
      <c r="E282" s="68"/>
      <c r="F282" s="186"/>
      <c r="G282" s="67"/>
      <c r="H282" s="67"/>
      <c r="I282" s="67"/>
      <c r="J282" s="67"/>
      <c r="K282" s="67"/>
      <c r="L282" s="187"/>
    </row>
    <row r="283" spans="1:12" ht="15">
      <c r="A283" s="66" t="s">
        <v>363</v>
      </c>
      <c r="B283" s="66" t="s">
        <v>701</v>
      </c>
      <c r="C283" s="68">
        <v>2178.045245775</v>
      </c>
      <c r="D283" s="185">
        <v>2093.5194</v>
      </c>
      <c r="E283" s="68">
        <v>2012.358</v>
      </c>
      <c r="F283" s="186">
        <v>37.06</v>
      </c>
      <c r="G283" s="67" t="s">
        <v>358</v>
      </c>
      <c r="H283" s="67" t="s">
        <v>359</v>
      </c>
      <c r="I283" s="67" t="s">
        <v>360</v>
      </c>
      <c r="J283" s="67">
        <v>80</v>
      </c>
      <c r="K283" s="67">
        <v>80</v>
      </c>
      <c r="L283" s="187"/>
    </row>
    <row r="284" spans="1:12" ht="15">
      <c r="A284" s="66" t="s">
        <v>365</v>
      </c>
      <c r="B284" s="66" t="s">
        <v>701</v>
      </c>
      <c r="C284" s="68">
        <v>1846.6977517799999</v>
      </c>
      <c r="D284" s="185">
        <v>1775.03088</v>
      </c>
      <c r="E284" s="68">
        <v>1706.0232</v>
      </c>
      <c r="F284" s="186">
        <v>31.948</v>
      </c>
      <c r="G284" s="67" t="s">
        <v>364</v>
      </c>
      <c r="H284" s="67" t="s">
        <v>359</v>
      </c>
      <c r="I284" s="67" t="s">
        <v>360</v>
      </c>
      <c r="J284" s="67">
        <v>80</v>
      </c>
      <c r="K284" s="67">
        <v>80</v>
      </c>
      <c r="L284" s="187"/>
    </row>
    <row r="285" spans="1:12" ht="15">
      <c r="A285" s="66" t="s">
        <v>365</v>
      </c>
      <c r="B285" s="66" t="s">
        <v>701</v>
      </c>
      <c r="C285" s="68">
        <v>2890.1617499999998</v>
      </c>
      <c r="D285" s="185">
        <v>2778</v>
      </c>
      <c r="E285" s="68">
        <v>2670</v>
      </c>
      <c r="F285" s="186">
        <v>50</v>
      </c>
      <c r="G285" s="67" t="s">
        <v>358</v>
      </c>
      <c r="H285" s="67" t="s">
        <v>359</v>
      </c>
      <c r="I285" s="67" t="s">
        <v>360</v>
      </c>
      <c r="J285" s="67">
        <v>80</v>
      </c>
      <c r="K285" s="67">
        <v>80</v>
      </c>
      <c r="L285" s="187"/>
    </row>
    <row r="286" spans="1:12" ht="20.25">
      <c r="A286" s="74" t="s">
        <v>366</v>
      </c>
      <c r="B286" s="66"/>
      <c r="C286" s="68"/>
      <c r="D286" s="185"/>
      <c r="E286" s="68"/>
      <c r="F286" s="186"/>
      <c r="G286" s="67"/>
      <c r="H286" s="67"/>
      <c r="I286" s="67"/>
      <c r="J286" s="67"/>
      <c r="K286" s="67"/>
      <c r="L286" s="187"/>
    </row>
    <row r="287" spans="1:12" ht="15">
      <c r="A287" s="66" t="s">
        <v>365</v>
      </c>
      <c r="B287" s="66" t="s">
        <v>701</v>
      </c>
      <c r="C287" s="68">
        <v>1714.5338385000002</v>
      </c>
      <c r="D287" s="185">
        <v>1647.996</v>
      </c>
      <c r="E287" s="68">
        <v>1587.46</v>
      </c>
      <c r="F287" s="186">
        <v>32.2</v>
      </c>
      <c r="G287" s="67" t="s">
        <v>364</v>
      </c>
      <c r="H287" s="67" t="s">
        <v>337</v>
      </c>
      <c r="I287" s="67" t="s">
        <v>360</v>
      </c>
      <c r="J287" s="67">
        <v>80</v>
      </c>
      <c r="K287" s="67">
        <v>80</v>
      </c>
      <c r="L287" s="187"/>
    </row>
    <row r="288" spans="1:12" ht="15">
      <c r="A288" s="66" t="s">
        <v>365</v>
      </c>
      <c r="B288" s="66" t="s">
        <v>701</v>
      </c>
      <c r="C288" s="68">
        <v>1900.89621225</v>
      </c>
      <c r="D288" s="185">
        <v>1827.1260000000002</v>
      </c>
      <c r="E288" s="68">
        <v>1760.01</v>
      </c>
      <c r="F288" s="186">
        <v>35.7</v>
      </c>
      <c r="G288" s="67" t="s">
        <v>367</v>
      </c>
      <c r="H288" s="67" t="s">
        <v>368</v>
      </c>
      <c r="I288" s="67" t="s">
        <v>360</v>
      </c>
      <c r="J288" s="67">
        <v>80</v>
      </c>
      <c r="K288" s="67">
        <v>80</v>
      </c>
      <c r="L288" s="187"/>
    </row>
    <row r="289" spans="1:12" ht="15">
      <c r="A289" s="66" t="s">
        <v>365</v>
      </c>
      <c r="B289" s="66" t="s">
        <v>701</v>
      </c>
      <c r="C289" s="68">
        <v>2726.215296</v>
      </c>
      <c r="D289" s="185">
        <v>2620.416</v>
      </c>
      <c r="E289" s="68">
        <v>2524.16</v>
      </c>
      <c r="F289" s="186">
        <v>51.2</v>
      </c>
      <c r="G289" s="67" t="s">
        <v>358</v>
      </c>
      <c r="H289" s="67" t="s">
        <v>337</v>
      </c>
      <c r="I289" s="67" t="s">
        <v>360</v>
      </c>
      <c r="J289" s="67">
        <v>80</v>
      </c>
      <c r="K289" s="67">
        <v>80</v>
      </c>
      <c r="L289" s="187"/>
    </row>
    <row r="290" spans="1:12" ht="15">
      <c r="A290" s="66" t="s">
        <v>369</v>
      </c>
      <c r="B290" s="66" t="s">
        <v>701</v>
      </c>
      <c r="C290" s="68">
        <v>3327.6498412499996</v>
      </c>
      <c r="D290" s="185">
        <v>3198.51</v>
      </c>
      <c r="E290" s="68">
        <v>3080.7</v>
      </c>
      <c r="F290" s="186">
        <v>63</v>
      </c>
      <c r="G290" s="67" t="s">
        <v>358</v>
      </c>
      <c r="H290" s="67" t="s">
        <v>337</v>
      </c>
      <c r="I290" s="67" t="s">
        <v>360</v>
      </c>
      <c r="J290" s="67">
        <v>80</v>
      </c>
      <c r="K290" s="67">
        <v>80</v>
      </c>
      <c r="L290" s="187"/>
    </row>
    <row r="291" spans="1:12" ht="15">
      <c r="A291" s="66" t="s">
        <v>370</v>
      </c>
      <c r="B291" s="66" t="s">
        <v>701</v>
      </c>
      <c r="C291" s="68"/>
      <c r="D291" s="185"/>
      <c r="E291" s="68"/>
      <c r="F291" s="186"/>
      <c r="G291" s="67"/>
      <c r="H291" s="67"/>
      <c r="I291" s="67"/>
      <c r="J291" s="67"/>
      <c r="K291" s="67"/>
      <c r="L291" s="187"/>
    </row>
    <row r="292" spans="1:12" ht="15">
      <c r="A292" s="66" t="s">
        <v>370</v>
      </c>
      <c r="B292" s="66" t="s">
        <v>701</v>
      </c>
      <c r="C292" s="68">
        <v>3950.7824474999993</v>
      </c>
      <c r="D292" s="185">
        <v>3797.46</v>
      </c>
      <c r="E292" s="68">
        <v>3656.7</v>
      </c>
      <c r="F292" s="186">
        <v>76.5</v>
      </c>
      <c r="G292" s="67" t="s">
        <v>358</v>
      </c>
      <c r="H292" s="67" t="s">
        <v>337</v>
      </c>
      <c r="I292" s="67" t="s">
        <v>360</v>
      </c>
      <c r="J292" s="67">
        <v>85</v>
      </c>
      <c r="K292" s="67">
        <v>85</v>
      </c>
      <c r="L292" s="187"/>
    </row>
    <row r="293" spans="1:12" ht="15">
      <c r="A293" s="66" t="s">
        <v>370</v>
      </c>
      <c r="B293" s="66" t="s">
        <v>701</v>
      </c>
      <c r="C293" s="68"/>
      <c r="D293" s="185"/>
      <c r="E293" s="68"/>
      <c r="F293" s="186"/>
      <c r="G293" s="67"/>
      <c r="H293" s="67"/>
      <c r="I293" s="67"/>
      <c r="J293" s="67"/>
      <c r="K293" s="67"/>
      <c r="L293" s="187"/>
    </row>
    <row r="294" spans="1:12" ht="15">
      <c r="A294" s="66" t="s">
        <v>372</v>
      </c>
      <c r="B294" s="66" t="s">
        <v>701</v>
      </c>
      <c r="C294" s="68">
        <v>14798.8974175</v>
      </c>
      <c r="D294" s="185">
        <v>14224.58</v>
      </c>
      <c r="E294" s="68">
        <v>13698.6</v>
      </c>
      <c r="F294" s="186">
        <v>289</v>
      </c>
      <c r="G294" s="67" t="s">
        <v>371</v>
      </c>
      <c r="H294" s="67" t="s">
        <v>337</v>
      </c>
      <c r="I294" s="67" t="s">
        <v>373</v>
      </c>
      <c r="J294" s="67">
        <v>90</v>
      </c>
      <c r="K294" s="67">
        <v>90</v>
      </c>
      <c r="L294" s="187"/>
    </row>
    <row r="295" spans="1:12" ht="15">
      <c r="A295" s="66" t="s">
        <v>374</v>
      </c>
      <c r="B295" s="66" t="s">
        <v>701</v>
      </c>
      <c r="C295" s="68">
        <v>18280.9909275</v>
      </c>
      <c r="D295" s="185">
        <v>17571.54</v>
      </c>
      <c r="E295" s="68">
        <v>16921.8</v>
      </c>
      <c r="F295" s="186">
        <v>357</v>
      </c>
      <c r="G295" s="67" t="s">
        <v>371</v>
      </c>
      <c r="H295" s="67" t="s">
        <v>337</v>
      </c>
      <c r="I295" s="67" t="s">
        <v>373</v>
      </c>
      <c r="J295" s="67">
        <v>120</v>
      </c>
      <c r="K295" s="67"/>
      <c r="L295" s="187"/>
    </row>
    <row r="296" spans="1:12" ht="15">
      <c r="A296" s="66" t="s">
        <v>375</v>
      </c>
      <c r="B296" s="66" t="s">
        <v>701</v>
      </c>
      <c r="C296" s="68">
        <v>21763.084437499998</v>
      </c>
      <c r="D296" s="185">
        <v>20918.5</v>
      </c>
      <c r="E296" s="68">
        <v>20145</v>
      </c>
      <c r="F296" s="186">
        <v>425</v>
      </c>
      <c r="G296" s="67" t="s">
        <v>371</v>
      </c>
      <c r="H296" s="67" t="s">
        <v>337</v>
      </c>
      <c r="I296" s="67" t="s">
        <v>373</v>
      </c>
      <c r="J296" s="67">
        <v>120</v>
      </c>
      <c r="K296" s="67"/>
      <c r="L296" s="187"/>
    </row>
    <row r="297" spans="1:12" ht="15">
      <c r="A297" s="66" t="s">
        <v>377</v>
      </c>
      <c r="B297" s="66" t="s">
        <v>701</v>
      </c>
      <c r="C297" s="68">
        <v>29161.347118749996</v>
      </c>
      <c r="D297" s="185">
        <v>28029.65</v>
      </c>
      <c r="E297" s="68">
        <v>27007</v>
      </c>
      <c r="F297" s="186">
        <v>565</v>
      </c>
      <c r="G297" s="67" t="s">
        <v>371</v>
      </c>
      <c r="H297" s="67" t="s">
        <v>378</v>
      </c>
      <c r="I297" s="67" t="s">
        <v>373</v>
      </c>
      <c r="J297" s="67">
        <v>140</v>
      </c>
      <c r="K297" s="67"/>
      <c r="L297" s="187"/>
    </row>
    <row r="298" spans="1:12" ht="15">
      <c r="A298" s="66" t="s">
        <v>377</v>
      </c>
      <c r="B298" s="66" t="s">
        <v>701</v>
      </c>
      <c r="C298" s="68">
        <v>38916.2048275</v>
      </c>
      <c r="D298" s="185">
        <v>37405.94</v>
      </c>
      <c r="E298" s="68">
        <v>36041.2</v>
      </c>
      <c r="F298" s="186">
        <v>754</v>
      </c>
      <c r="G298" s="67" t="s">
        <v>376</v>
      </c>
      <c r="H298" s="67" t="s">
        <v>378</v>
      </c>
      <c r="I298" s="67" t="s">
        <v>373</v>
      </c>
      <c r="J298" s="67">
        <v>140</v>
      </c>
      <c r="K298" s="67"/>
      <c r="L298" s="187"/>
    </row>
    <row r="299" spans="1:12" ht="15">
      <c r="A299" s="66" t="s">
        <v>379</v>
      </c>
      <c r="B299" s="66" t="s">
        <v>701</v>
      </c>
      <c r="C299" s="68">
        <v>36814.03350625</v>
      </c>
      <c r="D299" s="185">
        <v>35385.35</v>
      </c>
      <c r="E299" s="68">
        <v>34077.4</v>
      </c>
      <c r="F299" s="186">
        <v>707</v>
      </c>
      <c r="G299" s="67" t="s">
        <v>371</v>
      </c>
      <c r="H299" s="67" t="s">
        <v>378</v>
      </c>
      <c r="I299" s="67" t="s">
        <v>373</v>
      </c>
      <c r="J299" s="67">
        <v>200</v>
      </c>
      <c r="K299" s="67"/>
      <c r="L299" s="187"/>
    </row>
    <row r="300" spans="1:12" ht="15">
      <c r="A300" s="66" t="s">
        <v>379</v>
      </c>
      <c r="B300" s="66" t="s">
        <v>701</v>
      </c>
      <c r="C300" s="68">
        <v>49050.6641625</v>
      </c>
      <c r="D300" s="185">
        <v>47147.1</v>
      </c>
      <c r="E300" s="68">
        <v>45404.4</v>
      </c>
      <c r="F300" s="186">
        <v>942</v>
      </c>
      <c r="G300" s="67" t="s">
        <v>376</v>
      </c>
      <c r="H300" s="67" t="s">
        <v>380</v>
      </c>
      <c r="I300" s="67" t="s">
        <v>373</v>
      </c>
      <c r="J300" s="67">
        <v>200</v>
      </c>
      <c r="K300" s="67"/>
      <c r="L300" s="187"/>
    </row>
    <row r="301" spans="1:12" ht="15">
      <c r="A301" s="66" t="s">
        <v>381</v>
      </c>
      <c r="B301" s="66" t="s">
        <v>701</v>
      </c>
      <c r="C301" s="68">
        <v>44800.04564</v>
      </c>
      <c r="D301" s="185">
        <v>43061.44</v>
      </c>
      <c r="E301" s="68">
        <v>41467.2</v>
      </c>
      <c r="F301" s="186">
        <v>848</v>
      </c>
      <c r="G301" s="67" t="s">
        <v>371</v>
      </c>
      <c r="H301" s="67" t="s">
        <v>382</v>
      </c>
      <c r="I301" s="67" t="s">
        <v>383</v>
      </c>
      <c r="J301" s="67">
        <v>200</v>
      </c>
      <c r="K301" s="67"/>
      <c r="L301" s="187"/>
    </row>
    <row r="302" spans="1:12" ht="15">
      <c r="A302" s="66" t="s">
        <v>381</v>
      </c>
      <c r="B302" s="66" t="s">
        <v>701</v>
      </c>
      <c r="C302" s="68">
        <v>59698.17402499999</v>
      </c>
      <c r="D302" s="185">
        <v>57381.4</v>
      </c>
      <c r="E302" s="68">
        <v>55257</v>
      </c>
      <c r="F302" s="186">
        <v>1130</v>
      </c>
      <c r="G302" s="67" t="s">
        <v>376</v>
      </c>
      <c r="H302" s="67" t="s">
        <v>384</v>
      </c>
      <c r="I302" s="67" t="s">
        <v>383</v>
      </c>
      <c r="J302" s="67">
        <v>200</v>
      </c>
      <c r="K302" s="67"/>
      <c r="L302" s="187"/>
    </row>
    <row r="303" spans="1:12" ht="15">
      <c r="A303" s="66" t="s">
        <v>385</v>
      </c>
      <c r="B303" s="66" t="s">
        <v>701</v>
      </c>
      <c r="C303" s="68">
        <v>52249.1098325</v>
      </c>
      <c r="D303" s="185">
        <v>50221.42</v>
      </c>
      <c r="E303" s="68">
        <v>48362.1</v>
      </c>
      <c r="F303" s="186">
        <v>989</v>
      </c>
      <c r="G303" s="67" t="s">
        <v>371</v>
      </c>
      <c r="H303" s="67" t="s">
        <v>382</v>
      </c>
      <c r="I303" s="67" t="s">
        <v>383</v>
      </c>
      <c r="J303" s="67">
        <v>250</v>
      </c>
      <c r="K303" s="67"/>
      <c r="L303" s="187"/>
    </row>
    <row r="304" spans="1:12" ht="15">
      <c r="A304" s="66" t="s">
        <v>385</v>
      </c>
      <c r="B304" s="66" t="s">
        <v>701</v>
      </c>
      <c r="C304" s="68">
        <v>69683.0898575</v>
      </c>
      <c r="D304" s="185">
        <v>66978.82</v>
      </c>
      <c r="E304" s="68">
        <v>64499.1</v>
      </c>
      <c r="F304" s="186">
        <v>1319</v>
      </c>
      <c r="G304" s="67" t="s">
        <v>376</v>
      </c>
      <c r="H304" s="67" t="s">
        <v>378</v>
      </c>
      <c r="I304" s="67" t="s">
        <v>373</v>
      </c>
      <c r="J304" s="67">
        <v>250</v>
      </c>
      <c r="K304" s="67"/>
      <c r="L304" s="187"/>
    </row>
    <row r="305" spans="1:12" ht="15">
      <c r="A305" s="66" t="s">
        <v>386</v>
      </c>
      <c r="B305" s="66" t="s">
        <v>701</v>
      </c>
      <c r="C305" s="68">
        <v>59333.7306625</v>
      </c>
      <c r="D305" s="185">
        <v>57031.1</v>
      </c>
      <c r="E305" s="68">
        <v>54918</v>
      </c>
      <c r="F305" s="186">
        <v>1130</v>
      </c>
      <c r="G305" s="67" t="s">
        <v>371</v>
      </c>
      <c r="H305" s="67" t="s">
        <v>378</v>
      </c>
      <c r="I305" s="67" t="s">
        <v>373</v>
      </c>
      <c r="J305" s="67">
        <v>250</v>
      </c>
      <c r="K305" s="67"/>
      <c r="L305" s="187"/>
    </row>
    <row r="306" spans="1:12" ht="15">
      <c r="A306" s="66" t="s">
        <v>386</v>
      </c>
      <c r="B306" s="66" t="s">
        <v>701</v>
      </c>
      <c r="C306" s="68">
        <v>79129.14345874998</v>
      </c>
      <c r="D306" s="185">
        <v>76058.29</v>
      </c>
      <c r="E306" s="68">
        <v>73240.2</v>
      </c>
      <c r="F306" s="186">
        <v>1507</v>
      </c>
      <c r="G306" s="67" t="s">
        <v>376</v>
      </c>
      <c r="H306" s="67" t="s">
        <v>378</v>
      </c>
      <c r="I306" s="67" t="s">
        <v>373</v>
      </c>
      <c r="J306" s="67">
        <v>250</v>
      </c>
      <c r="K306" s="67"/>
      <c r="L306" s="187"/>
    </row>
    <row r="307" spans="1:12" ht="15">
      <c r="A307" s="66" t="s">
        <v>387</v>
      </c>
      <c r="B307" s="66" t="s">
        <v>701</v>
      </c>
      <c r="C307" s="68">
        <v>74151.21958125</v>
      </c>
      <c r="D307" s="185">
        <v>71273.55</v>
      </c>
      <c r="E307" s="68">
        <v>68627.5</v>
      </c>
      <c r="F307" s="186">
        <v>1415</v>
      </c>
      <c r="G307" s="67" t="s">
        <v>371</v>
      </c>
      <c r="H307" s="67" t="s">
        <v>384</v>
      </c>
      <c r="I307" s="67" t="s">
        <v>373</v>
      </c>
      <c r="J307" s="67">
        <v>300</v>
      </c>
      <c r="K307" s="67"/>
      <c r="L307" s="187"/>
    </row>
    <row r="308" spans="1:12" ht="15">
      <c r="A308" s="66" t="s">
        <v>387</v>
      </c>
      <c r="B308" s="66" t="s">
        <v>701</v>
      </c>
      <c r="C308" s="68">
        <v>98728.549605</v>
      </c>
      <c r="D308" s="185">
        <v>94897.08</v>
      </c>
      <c r="E308" s="68">
        <v>91374</v>
      </c>
      <c r="F308" s="186">
        <v>1884</v>
      </c>
      <c r="G308" s="67" t="s">
        <v>376</v>
      </c>
      <c r="H308" s="67" t="s">
        <v>378</v>
      </c>
      <c r="I308" s="67" t="s">
        <v>373</v>
      </c>
      <c r="J308" s="67">
        <v>300</v>
      </c>
      <c r="K308" s="67"/>
      <c r="L308" s="187"/>
    </row>
    <row r="309" spans="1:12" ht="20.25">
      <c r="A309" s="74" t="s">
        <v>388</v>
      </c>
      <c r="B309" s="66"/>
      <c r="C309" s="68"/>
      <c r="D309" s="185"/>
      <c r="E309" s="68"/>
      <c r="F309" s="186"/>
      <c r="G309" s="67"/>
      <c r="H309" s="67"/>
      <c r="I309" s="67"/>
      <c r="J309" s="67"/>
      <c r="K309" s="67"/>
      <c r="L309" s="187"/>
    </row>
    <row r="310" spans="1:12" ht="15">
      <c r="A310" s="66" t="s">
        <v>370</v>
      </c>
      <c r="B310" s="66" t="s">
        <v>701</v>
      </c>
      <c r="C310" s="68">
        <v>4195.199827</v>
      </c>
      <c r="D310" s="185">
        <v>4032.3920000000003</v>
      </c>
      <c r="E310" s="68">
        <v>3837.86</v>
      </c>
      <c r="F310" s="186">
        <v>75.4</v>
      </c>
      <c r="G310" s="67" t="s">
        <v>358</v>
      </c>
      <c r="H310" s="67" t="s">
        <v>337</v>
      </c>
      <c r="I310" s="67" t="s">
        <v>389</v>
      </c>
      <c r="J310" s="67">
        <v>120</v>
      </c>
      <c r="K310" s="67">
        <v>120</v>
      </c>
      <c r="L310" s="187"/>
    </row>
    <row r="311" spans="1:12" ht="15">
      <c r="A311" s="66" t="s">
        <v>370</v>
      </c>
      <c r="B311" s="66" t="s">
        <v>701</v>
      </c>
      <c r="C311" s="68"/>
      <c r="D311" s="185"/>
      <c r="E311" s="68"/>
      <c r="F311" s="186"/>
      <c r="G311" s="67"/>
      <c r="H311" s="67"/>
      <c r="I311" s="67"/>
      <c r="J311" s="67"/>
      <c r="K311" s="67"/>
      <c r="L311" s="187"/>
    </row>
    <row r="312" spans="1:12" ht="15">
      <c r="A312" s="66" t="s">
        <v>372</v>
      </c>
      <c r="B312" s="66" t="s">
        <v>701</v>
      </c>
      <c r="C312" s="68">
        <v>5421.369155999999</v>
      </c>
      <c r="D312" s="185">
        <v>5210.976000000001</v>
      </c>
      <c r="E312" s="68">
        <v>4960</v>
      </c>
      <c r="F312" s="186">
        <v>100</v>
      </c>
      <c r="G312" s="67" t="s">
        <v>358</v>
      </c>
      <c r="H312" s="67" t="s">
        <v>337</v>
      </c>
      <c r="I312" s="67" t="s">
        <v>389</v>
      </c>
      <c r="J312" s="67">
        <v>120</v>
      </c>
      <c r="K312" s="67">
        <v>120</v>
      </c>
      <c r="L312" s="187"/>
    </row>
    <row r="313" spans="1:12" ht="15">
      <c r="A313" s="66" t="s">
        <v>372</v>
      </c>
      <c r="B313" s="66" t="s">
        <v>701</v>
      </c>
      <c r="C313" s="68"/>
      <c r="D313" s="185"/>
      <c r="E313" s="68"/>
      <c r="F313" s="186"/>
      <c r="G313" s="67"/>
      <c r="H313" s="67"/>
      <c r="I313" s="67"/>
      <c r="J313" s="67"/>
      <c r="K313" s="67"/>
      <c r="L313" s="187"/>
    </row>
    <row r="314" spans="1:12" ht="15">
      <c r="A314" s="66" t="s">
        <v>372</v>
      </c>
      <c r="B314" s="66" t="s">
        <v>701</v>
      </c>
      <c r="C314" s="68">
        <v>15884.611627079998</v>
      </c>
      <c r="D314" s="185">
        <v>15268.15968</v>
      </c>
      <c r="E314" s="68">
        <v>14532.8</v>
      </c>
      <c r="F314" s="186">
        <v>293</v>
      </c>
      <c r="G314" s="67" t="s">
        <v>371</v>
      </c>
      <c r="H314" s="67" t="s">
        <v>337</v>
      </c>
      <c r="I314" s="67" t="s">
        <v>389</v>
      </c>
      <c r="J314" s="67">
        <v>120</v>
      </c>
      <c r="K314" s="67">
        <v>120</v>
      </c>
      <c r="L314" s="187"/>
    </row>
    <row r="315" spans="1:12" ht="15">
      <c r="A315" s="66" t="s">
        <v>374</v>
      </c>
      <c r="B315" s="66" t="s">
        <v>701</v>
      </c>
      <c r="C315" s="68"/>
      <c r="D315" s="185"/>
      <c r="E315" s="68"/>
      <c r="F315" s="186"/>
      <c r="G315" s="67"/>
      <c r="H315" s="67"/>
      <c r="I315" s="67"/>
      <c r="J315" s="67"/>
      <c r="K315" s="67"/>
      <c r="L315" s="187"/>
    </row>
    <row r="316" spans="1:12" ht="20.25">
      <c r="A316" s="74" t="s">
        <v>391</v>
      </c>
      <c r="B316" s="66"/>
      <c r="C316" s="68"/>
      <c r="D316" s="185"/>
      <c r="E316" s="68"/>
      <c r="F316" s="186"/>
      <c r="G316" s="67"/>
      <c r="H316" s="67"/>
      <c r="I316" s="67"/>
      <c r="J316" s="67"/>
      <c r="K316" s="67"/>
      <c r="L316" s="187"/>
    </row>
    <row r="317" spans="1:12" ht="15">
      <c r="A317" s="66" t="s">
        <v>392</v>
      </c>
      <c r="B317" s="66" t="s">
        <v>701</v>
      </c>
      <c r="C317" s="68"/>
      <c r="D317" s="185"/>
      <c r="E317" s="68"/>
      <c r="F317" s="186"/>
      <c r="G317" s="67"/>
      <c r="H317" s="67"/>
      <c r="I317" s="67"/>
      <c r="J317" s="67"/>
      <c r="K317" s="67"/>
      <c r="L317" s="187"/>
    </row>
    <row r="318" spans="1:12" ht="15">
      <c r="A318" s="66" t="s">
        <v>392</v>
      </c>
      <c r="B318" s="66" t="s">
        <v>701</v>
      </c>
      <c r="C318" s="68"/>
      <c r="D318" s="185"/>
      <c r="E318" s="68"/>
      <c r="F318" s="186"/>
      <c r="G318" s="67"/>
      <c r="H318" s="67"/>
      <c r="I318" s="67"/>
      <c r="J318" s="67"/>
      <c r="K318" s="67"/>
      <c r="L318" s="187"/>
    </row>
    <row r="319" spans="1:12" ht="15">
      <c r="A319" s="66" t="s">
        <v>392</v>
      </c>
      <c r="B319" s="66" t="s">
        <v>701</v>
      </c>
      <c r="C319" s="68"/>
      <c r="D319" s="185"/>
      <c r="E319" s="68"/>
      <c r="F319" s="186"/>
      <c r="G319" s="67"/>
      <c r="H319" s="67"/>
      <c r="I319" s="67"/>
      <c r="J319" s="67"/>
      <c r="K319" s="67"/>
      <c r="L319" s="187"/>
    </row>
    <row r="320" spans="1:12" ht="15">
      <c r="A320" s="66" t="s">
        <v>392</v>
      </c>
      <c r="B320" s="66" t="s">
        <v>701</v>
      </c>
      <c r="C320" s="68"/>
      <c r="D320" s="185"/>
      <c r="E320" s="68"/>
      <c r="F320" s="186"/>
      <c r="G320" s="67"/>
      <c r="H320" s="67"/>
      <c r="I320" s="67"/>
      <c r="J320" s="67"/>
      <c r="K320" s="67"/>
      <c r="L320" s="187"/>
    </row>
    <row r="321" spans="1:12" ht="15">
      <c r="A321" s="66" t="s">
        <v>392</v>
      </c>
      <c r="B321" s="66" t="s">
        <v>701</v>
      </c>
      <c r="C321" s="68"/>
      <c r="D321" s="185"/>
      <c r="E321" s="68"/>
      <c r="F321" s="186"/>
      <c r="G321" s="67"/>
      <c r="H321" s="67"/>
      <c r="I321" s="67"/>
      <c r="J321" s="67"/>
      <c r="K321" s="67"/>
      <c r="L321" s="187"/>
    </row>
    <row r="322" spans="1:12" ht="15">
      <c r="A322" s="66" t="s">
        <v>392</v>
      </c>
      <c r="B322" s="66" t="s">
        <v>701</v>
      </c>
      <c r="C322" s="68"/>
      <c r="D322" s="185"/>
      <c r="E322" s="68"/>
      <c r="F322" s="186"/>
      <c r="G322" s="67"/>
      <c r="H322" s="67"/>
      <c r="I322" s="67"/>
      <c r="J322" s="67"/>
      <c r="K322" s="67"/>
      <c r="L322" s="187"/>
    </row>
    <row r="323" spans="1:12" ht="15">
      <c r="A323" s="66" t="s">
        <v>392</v>
      </c>
      <c r="B323" s="66" t="s">
        <v>701</v>
      </c>
      <c r="C323" s="68">
        <v>2491.8229699999997</v>
      </c>
      <c r="D323" s="185">
        <v>2395.12</v>
      </c>
      <c r="E323" s="68">
        <v>2279.5</v>
      </c>
      <c r="F323" s="186">
        <v>47</v>
      </c>
      <c r="G323" s="67" t="s">
        <v>393</v>
      </c>
      <c r="H323" s="67"/>
      <c r="I323" s="67"/>
      <c r="J323" s="67"/>
      <c r="K323" s="67"/>
      <c r="L323" s="187"/>
    </row>
    <row r="324" spans="1:12" ht="15">
      <c r="A324" s="66" t="s">
        <v>392</v>
      </c>
      <c r="B324" s="66" t="s">
        <v>701</v>
      </c>
      <c r="C324" s="68">
        <v>2472.305535</v>
      </c>
      <c r="D324" s="185">
        <v>2376.3599999999997</v>
      </c>
      <c r="E324" s="68">
        <v>2263.2000000000003</v>
      </c>
      <c r="F324" s="186">
        <v>46</v>
      </c>
      <c r="G324" s="67" t="s">
        <v>394</v>
      </c>
      <c r="H324" s="67"/>
      <c r="I324" s="67"/>
      <c r="J324" s="67"/>
      <c r="K324" s="67"/>
      <c r="L324" s="187"/>
    </row>
    <row r="325" spans="1:12" ht="15">
      <c r="A325" s="66" t="s">
        <v>392</v>
      </c>
      <c r="B325" s="66" t="s">
        <v>701</v>
      </c>
      <c r="C325" s="68">
        <v>2633.5428524999998</v>
      </c>
      <c r="D325" s="185">
        <v>2531.3399999999997</v>
      </c>
      <c r="E325" s="68">
        <v>2410.8</v>
      </c>
      <c r="F325" s="186">
        <v>49</v>
      </c>
      <c r="G325" s="67" t="s">
        <v>739</v>
      </c>
      <c r="H325" s="67"/>
      <c r="I325" s="67"/>
      <c r="J325" s="67"/>
      <c r="K325" s="67"/>
      <c r="L325" s="187"/>
    </row>
    <row r="326" spans="1:12" ht="15">
      <c r="A326" s="66" t="s">
        <v>395</v>
      </c>
      <c r="B326" s="66" t="s">
        <v>701</v>
      </c>
      <c r="C326" s="68"/>
      <c r="D326" s="185"/>
      <c r="E326" s="68"/>
      <c r="F326" s="186"/>
      <c r="G326" s="67"/>
      <c r="H326" s="67"/>
      <c r="I326" s="67"/>
      <c r="J326" s="67"/>
      <c r="K326" s="67"/>
      <c r="L326" s="187"/>
    </row>
    <row r="327" spans="1:12" ht="15">
      <c r="A327" s="66" t="s">
        <v>396</v>
      </c>
      <c r="B327" s="66" t="s">
        <v>701</v>
      </c>
      <c r="C327" s="68"/>
      <c r="D327" s="185"/>
      <c r="E327" s="68"/>
      <c r="F327" s="186"/>
      <c r="G327" s="67"/>
      <c r="H327" s="67"/>
      <c r="I327" s="67"/>
      <c r="J327" s="67"/>
      <c r="K327" s="67"/>
      <c r="L327" s="187"/>
    </row>
    <row r="328" spans="1:12" ht="20.25">
      <c r="A328" s="74" t="s">
        <v>397</v>
      </c>
      <c r="B328" s="66"/>
      <c r="C328" s="68"/>
      <c r="D328" s="185"/>
      <c r="E328" s="68"/>
      <c r="F328" s="186"/>
      <c r="G328" s="67"/>
      <c r="H328" s="67"/>
      <c r="I328" s="67"/>
      <c r="J328" s="67"/>
      <c r="K328" s="67"/>
      <c r="L328" s="187"/>
    </row>
    <row r="329" spans="1:12" ht="15">
      <c r="A329" s="66" t="s">
        <v>398</v>
      </c>
      <c r="B329" s="66" t="s">
        <v>700</v>
      </c>
      <c r="C329" s="68"/>
      <c r="D329" s="185"/>
      <c r="E329" s="68"/>
      <c r="F329" s="186"/>
      <c r="G329" s="67"/>
      <c r="H329" s="67"/>
      <c r="I329" s="67"/>
      <c r="J329" s="67"/>
      <c r="K329" s="67"/>
      <c r="L329" s="187"/>
    </row>
    <row r="330" spans="1:12" ht="15">
      <c r="A330" s="66" t="s">
        <v>401</v>
      </c>
      <c r="B330" s="66" t="s">
        <v>700</v>
      </c>
      <c r="C330" s="68">
        <v>65.31875418599999</v>
      </c>
      <c r="D330" s="185">
        <v>62.78385599999999</v>
      </c>
      <c r="E330" s="68">
        <v>59.75999999999999</v>
      </c>
      <c r="F330" s="186">
        <v>1.2</v>
      </c>
      <c r="G330" s="67" t="s">
        <v>271</v>
      </c>
      <c r="H330" s="67" t="s">
        <v>399</v>
      </c>
      <c r="I330" s="67" t="s">
        <v>400</v>
      </c>
      <c r="J330" s="67">
        <v>5</v>
      </c>
      <c r="K330" s="67">
        <v>10</v>
      </c>
      <c r="L330" s="187"/>
    </row>
    <row r="331" spans="1:12" ht="15">
      <c r="A331" s="66" t="s">
        <v>402</v>
      </c>
      <c r="B331" s="66" t="s">
        <v>700</v>
      </c>
      <c r="C331" s="68">
        <v>76.91950139999999</v>
      </c>
      <c r="D331" s="185">
        <v>73.9344</v>
      </c>
      <c r="E331" s="68">
        <v>70.372</v>
      </c>
      <c r="F331" s="186">
        <v>1.46</v>
      </c>
      <c r="G331" s="67" t="s">
        <v>59</v>
      </c>
      <c r="H331" s="67" t="s">
        <v>399</v>
      </c>
      <c r="I331" s="67" t="s">
        <v>400</v>
      </c>
      <c r="J331" s="67">
        <v>5</v>
      </c>
      <c r="K331" s="67">
        <v>10</v>
      </c>
      <c r="L331" s="187"/>
    </row>
    <row r="332" spans="1:12" ht="15">
      <c r="A332" s="66" t="s">
        <v>403</v>
      </c>
      <c r="B332" s="66" t="s">
        <v>700</v>
      </c>
      <c r="C332" s="68">
        <v>87.091672248</v>
      </c>
      <c r="D332" s="185">
        <v>83.711808</v>
      </c>
      <c r="E332" s="68">
        <v>79.68</v>
      </c>
      <c r="F332" s="186">
        <v>1.6</v>
      </c>
      <c r="G332" s="67" t="s">
        <v>59</v>
      </c>
      <c r="H332" s="67" t="s">
        <v>399</v>
      </c>
      <c r="I332" s="67" t="s">
        <v>404</v>
      </c>
      <c r="J332" s="67">
        <v>5</v>
      </c>
      <c r="K332" s="67">
        <v>10</v>
      </c>
      <c r="L332" s="187"/>
    </row>
    <row r="333" spans="1:12" ht="15">
      <c r="A333" s="66" t="s">
        <v>405</v>
      </c>
      <c r="B333" s="66" t="s">
        <v>700</v>
      </c>
      <c r="C333" s="68"/>
      <c r="D333" s="185"/>
      <c r="E333" s="68"/>
      <c r="F333" s="186"/>
      <c r="G333" s="67"/>
      <c r="H333" s="67"/>
      <c r="I333" s="67"/>
      <c r="J333" s="67"/>
      <c r="K333" s="67"/>
      <c r="L333" s="187"/>
    </row>
    <row r="334" spans="1:12" ht="15">
      <c r="A334" s="66" t="s">
        <v>406</v>
      </c>
      <c r="B334" s="66" t="s">
        <v>700</v>
      </c>
      <c r="C334" s="68">
        <v>92.79568632249999</v>
      </c>
      <c r="D334" s="185">
        <v>89.19445999999999</v>
      </c>
      <c r="E334" s="68">
        <v>84.88333999999999</v>
      </c>
      <c r="F334" s="186">
        <v>1.633</v>
      </c>
      <c r="G334" s="67" t="s">
        <v>59</v>
      </c>
      <c r="H334" s="67" t="s">
        <v>399</v>
      </c>
      <c r="I334" s="67" t="s">
        <v>404</v>
      </c>
      <c r="J334" s="67">
        <v>18</v>
      </c>
      <c r="K334" s="67">
        <v>18</v>
      </c>
      <c r="L334" s="187"/>
    </row>
    <row r="335" spans="1:12" ht="15">
      <c r="A335" s="66" t="s">
        <v>407</v>
      </c>
      <c r="B335" s="66" t="s">
        <v>700</v>
      </c>
      <c r="C335" s="68"/>
      <c r="D335" s="185"/>
      <c r="E335" s="68"/>
      <c r="F335" s="186"/>
      <c r="G335" s="67"/>
      <c r="H335" s="67"/>
      <c r="I335" s="67"/>
      <c r="J335" s="67"/>
      <c r="K335" s="67"/>
      <c r="L335" s="187"/>
    </row>
    <row r="336" spans="1:12" ht="15">
      <c r="A336" s="66" t="s">
        <v>408</v>
      </c>
      <c r="B336" s="66" t="s">
        <v>700</v>
      </c>
      <c r="C336" s="68">
        <v>100.69974603675</v>
      </c>
      <c r="D336" s="185">
        <v>96.791778</v>
      </c>
      <c r="E336" s="68">
        <v>92.13</v>
      </c>
      <c r="F336" s="186">
        <v>1.85</v>
      </c>
      <c r="G336" s="67" t="s">
        <v>59</v>
      </c>
      <c r="H336" s="67" t="s">
        <v>368</v>
      </c>
      <c r="I336" s="67" t="s">
        <v>400</v>
      </c>
      <c r="J336" s="67">
        <v>7</v>
      </c>
      <c r="K336" s="67">
        <v>14</v>
      </c>
      <c r="L336" s="187"/>
    </row>
    <row r="337" spans="1:12" ht="15">
      <c r="A337" s="66" t="s">
        <v>409</v>
      </c>
      <c r="B337" s="66" t="s">
        <v>700</v>
      </c>
      <c r="C337" s="68">
        <v>122.20952204999999</v>
      </c>
      <c r="D337" s="185">
        <v>117.46679999999999</v>
      </c>
      <c r="E337" s="68">
        <v>111.804</v>
      </c>
      <c r="F337" s="186">
        <v>2.42</v>
      </c>
      <c r="G337" s="67" t="s">
        <v>265</v>
      </c>
      <c r="H337" s="67" t="s">
        <v>368</v>
      </c>
      <c r="I337" s="67" t="s">
        <v>400</v>
      </c>
      <c r="J337" s="67">
        <v>7</v>
      </c>
      <c r="K337" s="67">
        <v>14</v>
      </c>
      <c r="L337" s="187"/>
    </row>
    <row r="338" spans="1:12" ht="15">
      <c r="A338" s="66" t="s">
        <v>410</v>
      </c>
      <c r="B338" s="66" t="s">
        <v>700</v>
      </c>
      <c r="C338" s="68"/>
      <c r="D338" s="185"/>
      <c r="E338" s="68"/>
      <c r="F338" s="186"/>
      <c r="G338" s="67"/>
      <c r="H338" s="67"/>
      <c r="I338" s="67"/>
      <c r="J338" s="67"/>
      <c r="K338" s="67"/>
      <c r="L338" s="187"/>
    </row>
    <row r="339" spans="1:12" ht="15">
      <c r="A339" s="66" t="s">
        <v>411</v>
      </c>
      <c r="B339" s="66" t="s">
        <v>700</v>
      </c>
      <c r="C339" s="68">
        <v>135.62003081103748</v>
      </c>
      <c r="D339" s="185">
        <v>130.3568721</v>
      </c>
      <c r="E339" s="68">
        <v>125.307</v>
      </c>
      <c r="F339" s="186">
        <v>2.73</v>
      </c>
      <c r="G339" s="67" t="s">
        <v>265</v>
      </c>
      <c r="H339" s="67" t="s">
        <v>380</v>
      </c>
      <c r="I339" s="67" t="s">
        <v>400</v>
      </c>
      <c r="J339" s="67">
        <v>8</v>
      </c>
      <c r="K339" s="67">
        <v>16</v>
      </c>
      <c r="L339" s="187"/>
    </row>
    <row r="340" spans="1:12" ht="15">
      <c r="A340" s="66" t="s">
        <v>412</v>
      </c>
      <c r="B340" s="66" t="s">
        <v>700</v>
      </c>
      <c r="C340" s="68">
        <v>149.55026493749997</v>
      </c>
      <c r="D340" s="185">
        <v>143.7465</v>
      </c>
      <c r="E340" s="68">
        <v>138.165</v>
      </c>
      <c r="F340" s="186">
        <v>3.05</v>
      </c>
      <c r="G340" s="67" t="s">
        <v>265</v>
      </c>
      <c r="H340" s="67" t="s">
        <v>368</v>
      </c>
      <c r="I340" s="67" t="s">
        <v>400</v>
      </c>
      <c r="J340" s="67">
        <v>8</v>
      </c>
      <c r="K340" s="67">
        <v>16</v>
      </c>
      <c r="L340" s="187"/>
    </row>
    <row r="341" spans="1:12" ht="15">
      <c r="A341" s="66" t="s">
        <v>413</v>
      </c>
      <c r="B341" s="66" t="s">
        <v>700</v>
      </c>
      <c r="C341" s="68">
        <v>184.85393403749998</v>
      </c>
      <c r="D341" s="185">
        <v>177.6801</v>
      </c>
      <c r="E341" s="68">
        <v>170.78099999999998</v>
      </c>
      <c r="F341" s="186">
        <v>3.77</v>
      </c>
      <c r="G341" s="67" t="s">
        <v>282</v>
      </c>
      <c r="H341" s="67" t="s">
        <v>380</v>
      </c>
      <c r="I341" s="67" t="s">
        <v>400</v>
      </c>
      <c r="J341" s="67">
        <v>10</v>
      </c>
      <c r="K341" s="67">
        <v>20</v>
      </c>
      <c r="L341" s="187"/>
    </row>
    <row r="342" spans="1:12" ht="15">
      <c r="A342" s="66" t="s">
        <v>414</v>
      </c>
      <c r="B342" s="66" t="s">
        <v>700</v>
      </c>
      <c r="C342" s="68">
        <v>193.742901158625</v>
      </c>
      <c r="D342" s="185">
        <v>186.22410299999999</v>
      </c>
      <c r="E342" s="68">
        <v>179.01</v>
      </c>
      <c r="F342" s="186">
        <v>3.9</v>
      </c>
      <c r="G342" s="67" t="s">
        <v>282</v>
      </c>
      <c r="H342" s="67" t="s">
        <v>380</v>
      </c>
      <c r="I342" s="67" t="s">
        <v>400</v>
      </c>
      <c r="J342" s="67">
        <v>10</v>
      </c>
      <c r="K342" s="67">
        <v>20</v>
      </c>
      <c r="L342" s="187"/>
    </row>
    <row r="343" spans="1:12" ht="15">
      <c r="A343" s="66" t="s">
        <v>415</v>
      </c>
      <c r="B343" s="66" t="s">
        <v>700</v>
      </c>
      <c r="C343" s="68">
        <v>235.8481227375</v>
      </c>
      <c r="D343" s="185">
        <v>226.69530000000003</v>
      </c>
      <c r="E343" s="68">
        <v>217.893</v>
      </c>
      <c r="F343" s="186">
        <v>4.8100000000000005</v>
      </c>
      <c r="G343" s="67" t="s">
        <v>265</v>
      </c>
      <c r="H343" s="67" t="s">
        <v>380</v>
      </c>
      <c r="I343" s="67" t="s">
        <v>400</v>
      </c>
      <c r="J343" s="67">
        <v>10</v>
      </c>
      <c r="K343" s="67">
        <v>20</v>
      </c>
      <c r="L343" s="187"/>
    </row>
    <row r="344" spans="1:12" ht="15">
      <c r="A344" s="66" t="s">
        <v>416</v>
      </c>
      <c r="B344" s="66" t="s">
        <v>700</v>
      </c>
      <c r="C344" s="68"/>
      <c r="D344" s="185"/>
      <c r="E344" s="68"/>
      <c r="F344" s="186"/>
      <c r="G344" s="67"/>
      <c r="H344" s="67"/>
      <c r="I344" s="67"/>
      <c r="J344" s="67"/>
      <c r="K344" s="67"/>
      <c r="L344" s="187"/>
    </row>
    <row r="345" spans="1:12" ht="15">
      <c r="A345" s="66" t="s">
        <v>418</v>
      </c>
      <c r="B345" s="66" t="s">
        <v>700</v>
      </c>
      <c r="C345" s="68"/>
      <c r="D345" s="185"/>
      <c r="E345" s="68"/>
      <c r="F345" s="186"/>
      <c r="G345" s="67"/>
      <c r="H345" s="67"/>
      <c r="I345" s="67"/>
      <c r="J345" s="67"/>
      <c r="K345" s="67"/>
      <c r="L345" s="187"/>
    </row>
    <row r="346" spans="1:12" ht="15">
      <c r="A346" s="66" t="s">
        <v>419</v>
      </c>
      <c r="B346" s="66" t="s">
        <v>700</v>
      </c>
      <c r="C346" s="68">
        <v>284.3906677499999</v>
      </c>
      <c r="D346" s="185">
        <v>273.354</v>
      </c>
      <c r="E346" s="68">
        <v>262.73999999999995</v>
      </c>
      <c r="F346" s="186">
        <v>5.8</v>
      </c>
      <c r="G346" s="67" t="s">
        <v>265</v>
      </c>
      <c r="H346" s="67" t="s">
        <v>368</v>
      </c>
      <c r="I346" s="67" t="s">
        <v>400</v>
      </c>
      <c r="J346" s="67">
        <v>15</v>
      </c>
      <c r="K346" s="67">
        <v>24</v>
      </c>
      <c r="L346" s="187"/>
    </row>
    <row r="347" spans="1:12" ht="15">
      <c r="A347" s="66" t="s">
        <v>420</v>
      </c>
      <c r="B347" s="66" t="s">
        <v>700</v>
      </c>
      <c r="C347" s="68"/>
      <c r="D347" s="185"/>
      <c r="E347" s="68"/>
      <c r="F347" s="186"/>
      <c r="G347" s="67"/>
      <c r="H347" s="67"/>
      <c r="I347" s="67"/>
      <c r="J347" s="67"/>
      <c r="K347" s="67"/>
      <c r="L347" s="187"/>
    </row>
    <row r="348" spans="1:12" ht="15">
      <c r="A348" s="66" t="s">
        <v>421</v>
      </c>
      <c r="B348" s="66" t="s">
        <v>700</v>
      </c>
      <c r="C348" s="68">
        <v>402.0695647499999</v>
      </c>
      <c r="D348" s="185">
        <v>386.466</v>
      </c>
      <c r="E348" s="68">
        <v>371.4599999999999</v>
      </c>
      <c r="F348" s="186">
        <v>8.2</v>
      </c>
      <c r="G348" s="67" t="s">
        <v>265</v>
      </c>
      <c r="H348" s="67" t="s">
        <v>380</v>
      </c>
      <c r="I348" s="67" t="s">
        <v>400</v>
      </c>
      <c r="J348" s="67">
        <v>15</v>
      </c>
      <c r="K348" s="67">
        <v>24</v>
      </c>
      <c r="L348" s="187"/>
    </row>
    <row r="349" spans="1:12" ht="15">
      <c r="A349" s="66" t="s">
        <v>422</v>
      </c>
      <c r="B349" s="66" t="s">
        <v>700</v>
      </c>
      <c r="C349" s="68"/>
      <c r="D349" s="185"/>
      <c r="E349" s="68"/>
      <c r="F349" s="186"/>
      <c r="G349" s="67"/>
      <c r="H349" s="67"/>
      <c r="I349" s="67"/>
      <c r="J349" s="67"/>
      <c r="K349" s="67"/>
      <c r="L349" s="187"/>
    </row>
    <row r="350" spans="1:12" ht="15">
      <c r="A350" s="66" t="s">
        <v>425</v>
      </c>
      <c r="B350" s="66" t="s">
        <v>700</v>
      </c>
      <c r="C350" s="68">
        <v>528.319071</v>
      </c>
      <c r="D350" s="185">
        <v>507.8160000000001</v>
      </c>
      <c r="E350" s="68">
        <v>488.1600000000001</v>
      </c>
      <c r="F350" s="186">
        <v>10.8</v>
      </c>
      <c r="G350" s="67" t="s">
        <v>265</v>
      </c>
      <c r="H350" s="67" t="s">
        <v>424</v>
      </c>
      <c r="I350" s="67" t="s">
        <v>400</v>
      </c>
      <c r="J350" s="67">
        <v>20</v>
      </c>
      <c r="K350" s="67"/>
      <c r="L350" s="187"/>
    </row>
    <row r="351" spans="1:12" ht="15">
      <c r="A351" s="66" t="s">
        <v>426</v>
      </c>
      <c r="B351" s="66" t="s">
        <v>700</v>
      </c>
      <c r="C351" s="68"/>
      <c r="D351" s="185"/>
      <c r="E351" s="68"/>
      <c r="F351" s="186"/>
      <c r="G351" s="67"/>
      <c r="H351" s="67"/>
      <c r="I351" s="67"/>
      <c r="J351" s="67"/>
      <c r="K351" s="67"/>
      <c r="L351" s="187"/>
    </row>
    <row r="352" spans="1:12" ht="15">
      <c r="A352" s="66" t="s">
        <v>427</v>
      </c>
      <c r="B352" s="66" t="s">
        <v>700</v>
      </c>
      <c r="C352" s="68">
        <v>738.657927</v>
      </c>
      <c r="D352" s="185">
        <v>709.992</v>
      </c>
      <c r="E352" s="68">
        <v>682.4799999999999</v>
      </c>
      <c r="F352" s="186">
        <v>15.2</v>
      </c>
      <c r="G352" s="67" t="s">
        <v>265</v>
      </c>
      <c r="H352" s="67" t="s">
        <v>424</v>
      </c>
      <c r="I352" s="67" t="s">
        <v>400</v>
      </c>
      <c r="J352" s="67">
        <v>25</v>
      </c>
      <c r="K352" s="67"/>
      <c r="L352" s="187"/>
    </row>
    <row r="353" spans="1:12" ht="20.25">
      <c r="A353" s="74" t="s">
        <v>428</v>
      </c>
      <c r="B353" s="66"/>
      <c r="C353" s="68"/>
      <c r="D353" s="185"/>
      <c r="E353" s="68"/>
      <c r="F353" s="186"/>
      <c r="G353" s="67"/>
      <c r="H353" s="67"/>
      <c r="I353" s="67"/>
      <c r="J353" s="67"/>
      <c r="K353" s="67"/>
      <c r="L353" s="187"/>
    </row>
    <row r="354" spans="1:12" ht="15">
      <c r="A354" s="66" t="s">
        <v>429</v>
      </c>
      <c r="B354" s="66" t="s">
        <v>700</v>
      </c>
      <c r="C354" s="68">
        <v>31.992862929999994</v>
      </c>
      <c r="D354" s="185">
        <v>30.75128</v>
      </c>
      <c r="E354" s="68">
        <v>28.480719999999998</v>
      </c>
      <c r="F354" s="186">
        <v>0.617</v>
      </c>
      <c r="G354" s="67" t="s">
        <v>430</v>
      </c>
      <c r="H354" s="67" t="s">
        <v>337</v>
      </c>
      <c r="I354" s="67" t="s">
        <v>431</v>
      </c>
      <c r="J354" s="67">
        <v>3</v>
      </c>
      <c r="K354" s="67">
        <v>6</v>
      </c>
      <c r="L354" s="187"/>
    </row>
    <row r="355" spans="1:12" ht="15">
      <c r="A355" s="66" t="s">
        <v>429</v>
      </c>
      <c r="B355" s="66" t="s">
        <v>700</v>
      </c>
      <c r="C355" s="68">
        <v>33.9057172125</v>
      </c>
      <c r="D355" s="185">
        <v>32.5899</v>
      </c>
      <c r="E355" s="68">
        <v>30.1329</v>
      </c>
      <c r="F355" s="186">
        <v>0.63</v>
      </c>
      <c r="G355" s="67" t="s">
        <v>417</v>
      </c>
      <c r="H355" s="67" t="s">
        <v>337</v>
      </c>
      <c r="I355" s="67" t="s">
        <v>431</v>
      </c>
      <c r="J355" s="67">
        <v>3</v>
      </c>
      <c r="K355" s="67">
        <v>6</v>
      </c>
      <c r="L355" s="187"/>
    </row>
    <row r="356" spans="1:12" ht="15">
      <c r="A356" s="66" t="s">
        <v>433</v>
      </c>
      <c r="B356" s="66" t="s">
        <v>700</v>
      </c>
      <c r="C356" s="68"/>
      <c r="D356" s="185"/>
      <c r="E356" s="68"/>
      <c r="F356" s="186">
        <v>0.888</v>
      </c>
      <c r="G356" s="67" t="s">
        <v>430</v>
      </c>
      <c r="H356" s="67" t="s">
        <v>337</v>
      </c>
      <c r="I356" s="67" t="s">
        <v>431</v>
      </c>
      <c r="J356" s="67">
        <v>5</v>
      </c>
      <c r="K356" s="67">
        <v>10</v>
      </c>
      <c r="L356" s="187"/>
    </row>
    <row r="357" spans="1:12" ht="15">
      <c r="A357" s="66" t="s">
        <v>433</v>
      </c>
      <c r="B357" s="66" t="s">
        <v>700</v>
      </c>
      <c r="C357" s="68">
        <v>46.17417294</v>
      </c>
      <c r="D357" s="185">
        <v>44.382239999999996</v>
      </c>
      <c r="E357" s="68">
        <v>40.94568</v>
      </c>
      <c r="F357" s="186">
        <v>0.888</v>
      </c>
      <c r="G357" s="67" t="s">
        <v>417</v>
      </c>
      <c r="H357" s="67" t="s">
        <v>337</v>
      </c>
      <c r="I357" s="67" t="s">
        <v>431</v>
      </c>
      <c r="J357" s="67">
        <v>5</v>
      </c>
      <c r="K357" s="67">
        <v>10</v>
      </c>
      <c r="L357" s="187"/>
    </row>
    <row r="358" spans="1:12" ht="15">
      <c r="A358" s="66" t="s">
        <v>434</v>
      </c>
      <c r="B358" s="66" t="s">
        <v>700</v>
      </c>
      <c r="C358" s="68">
        <v>62.91751042499999</v>
      </c>
      <c r="D358" s="185">
        <v>60.47579999999999</v>
      </c>
      <c r="E358" s="68">
        <v>55.793099999999995</v>
      </c>
      <c r="F358" s="186">
        <v>1.21</v>
      </c>
      <c r="G358" s="67" t="s">
        <v>417</v>
      </c>
      <c r="H358" s="67" t="s">
        <v>337</v>
      </c>
      <c r="I358" s="67" t="s">
        <v>431</v>
      </c>
      <c r="J358" s="67">
        <v>7</v>
      </c>
      <c r="K358" s="67">
        <v>10</v>
      </c>
      <c r="L358" s="187"/>
    </row>
    <row r="359" spans="1:12" ht="15">
      <c r="A359" s="66" t="s">
        <v>436</v>
      </c>
      <c r="B359" s="66" t="s">
        <v>700</v>
      </c>
      <c r="C359" s="68">
        <v>80.48008080000001</v>
      </c>
      <c r="D359" s="185">
        <v>77.3568</v>
      </c>
      <c r="E359" s="68">
        <v>70.51540000000001</v>
      </c>
      <c r="F359" s="186">
        <v>1.58</v>
      </c>
      <c r="G359" s="67" t="s">
        <v>740</v>
      </c>
      <c r="H359" s="67" t="s">
        <v>337</v>
      </c>
      <c r="I359" s="67" t="s">
        <v>431</v>
      </c>
      <c r="J359" s="67">
        <v>7</v>
      </c>
      <c r="K359" s="67">
        <v>10</v>
      </c>
      <c r="L359" s="187"/>
    </row>
    <row r="360" spans="1:12" ht="15">
      <c r="A360" s="66" t="s">
        <v>438</v>
      </c>
      <c r="B360" s="66" t="s">
        <v>700</v>
      </c>
      <c r="C360" s="68">
        <v>101.87352</v>
      </c>
      <c r="D360" s="185">
        <v>97.92</v>
      </c>
      <c r="E360" s="68">
        <v>89.26</v>
      </c>
      <c r="F360" s="186">
        <v>2</v>
      </c>
      <c r="G360" s="67" t="s">
        <v>432</v>
      </c>
      <c r="H360" s="67" t="s">
        <v>337</v>
      </c>
      <c r="I360" s="67" t="s">
        <v>431</v>
      </c>
      <c r="J360" s="67">
        <v>10</v>
      </c>
      <c r="K360" s="67">
        <v>20</v>
      </c>
      <c r="L360" s="187"/>
    </row>
    <row r="361" spans="1:12" ht="15">
      <c r="A361" s="66" t="s">
        <v>440</v>
      </c>
      <c r="B361" s="66" t="s">
        <v>700</v>
      </c>
      <c r="C361" s="68">
        <v>125.81379720000001</v>
      </c>
      <c r="D361" s="185">
        <v>120.93120000000002</v>
      </c>
      <c r="E361" s="68">
        <v>110.23610000000002</v>
      </c>
      <c r="F361" s="186">
        <v>2.47</v>
      </c>
      <c r="G361" s="67" t="s">
        <v>417</v>
      </c>
      <c r="H361" s="67" t="s">
        <v>337</v>
      </c>
      <c r="I361" s="67" t="s">
        <v>431</v>
      </c>
      <c r="J361" s="67">
        <v>10</v>
      </c>
      <c r="K361" s="67">
        <v>20</v>
      </c>
      <c r="L361" s="187"/>
    </row>
    <row r="362" spans="1:12" ht="15">
      <c r="A362" s="66" t="s">
        <v>441</v>
      </c>
      <c r="B362" s="66" t="s">
        <v>700</v>
      </c>
      <c r="C362" s="68">
        <v>151.79154479999997</v>
      </c>
      <c r="D362" s="185">
        <v>145.9008</v>
      </c>
      <c r="E362" s="68">
        <v>132.9974</v>
      </c>
      <c r="F362" s="186">
        <v>2.98</v>
      </c>
      <c r="G362" s="67" t="s">
        <v>417</v>
      </c>
      <c r="H362" s="67" t="s">
        <v>337</v>
      </c>
      <c r="I362" s="67" t="s">
        <v>431</v>
      </c>
      <c r="J362" s="67">
        <v>10</v>
      </c>
      <c r="K362" s="67">
        <v>20</v>
      </c>
      <c r="L362" s="187"/>
    </row>
    <row r="363" spans="1:12" ht="15">
      <c r="A363" s="66" t="s">
        <v>442</v>
      </c>
      <c r="B363" s="66" t="s">
        <v>700</v>
      </c>
      <c r="C363" s="68">
        <v>200.192078625</v>
      </c>
      <c r="D363" s="185">
        <v>192.423</v>
      </c>
      <c r="E363" s="68">
        <v>177.5235</v>
      </c>
      <c r="F363" s="186">
        <v>3.85</v>
      </c>
      <c r="G363" s="67" t="s">
        <v>417</v>
      </c>
      <c r="H363" s="67" t="s">
        <v>337</v>
      </c>
      <c r="I363" s="67" t="s">
        <v>404</v>
      </c>
      <c r="J363" s="67">
        <v>10</v>
      </c>
      <c r="K363" s="67">
        <v>20</v>
      </c>
      <c r="L363" s="187"/>
    </row>
    <row r="364" spans="1:12" ht="15">
      <c r="A364" s="66" t="s">
        <v>443</v>
      </c>
      <c r="B364" s="66" t="s">
        <v>700</v>
      </c>
      <c r="C364" s="68"/>
      <c r="D364" s="185"/>
      <c r="E364" s="68"/>
      <c r="F364" s="186"/>
      <c r="G364" s="67"/>
      <c r="H364" s="67"/>
      <c r="I364" s="67"/>
      <c r="J364" s="67"/>
      <c r="K364" s="67"/>
      <c r="L364" s="187"/>
    </row>
    <row r="365" spans="1:12" ht="20.25">
      <c r="A365" s="74" t="s">
        <v>445</v>
      </c>
      <c r="B365" s="66"/>
      <c r="C365" s="68"/>
      <c r="D365" s="185"/>
      <c r="E365" s="68"/>
      <c r="F365" s="186"/>
      <c r="G365" s="67"/>
      <c r="H365" s="67"/>
      <c r="I365" s="67"/>
      <c r="J365" s="67"/>
      <c r="K365" s="67"/>
      <c r="L365" s="187"/>
    </row>
    <row r="366" spans="1:12" ht="15">
      <c r="A366" s="66" t="s">
        <v>375</v>
      </c>
      <c r="B366" s="66" t="s">
        <v>700</v>
      </c>
      <c r="C366" s="68"/>
      <c r="D366" s="185"/>
      <c r="E366" s="68"/>
      <c r="F366" s="186"/>
      <c r="G366" s="67"/>
      <c r="H366" s="67" t="s">
        <v>447</v>
      </c>
      <c r="I366" s="67" t="s">
        <v>448</v>
      </c>
      <c r="J366" s="67">
        <v>4</v>
      </c>
      <c r="K366" s="67"/>
      <c r="L366" s="187"/>
    </row>
    <row r="367" spans="1:12" ht="15">
      <c r="A367" s="66" t="s">
        <v>375</v>
      </c>
      <c r="B367" s="66" t="s">
        <v>700</v>
      </c>
      <c r="C367" s="68"/>
      <c r="D367" s="185"/>
      <c r="E367" s="68"/>
      <c r="F367" s="186"/>
      <c r="G367" s="67"/>
      <c r="H367" s="67" t="s">
        <v>447</v>
      </c>
      <c r="I367" s="67" t="s">
        <v>448</v>
      </c>
      <c r="J367" s="67">
        <v>4</v>
      </c>
      <c r="K367" s="67"/>
      <c r="L367" s="187"/>
    </row>
    <row r="368" spans="1:12" ht="15">
      <c r="A368" s="66" t="s">
        <v>450</v>
      </c>
      <c r="B368" s="66" t="s">
        <v>700</v>
      </c>
      <c r="C368" s="68">
        <v>12.651844318749998</v>
      </c>
      <c r="D368" s="185">
        <v>12.16085</v>
      </c>
      <c r="E368" s="68">
        <v>11.5805</v>
      </c>
      <c r="F368" s="186">
        <v>0.265</v>
      </c>
      <c r="G368" s="67" t="s">
        <v>451</v>
      </c>
      <c r="H368" s="67" t="s">
        <v>447</v>
      </c>
      <c r="I368" s="67" t="s">
        <v>448</v>
      </c>
      <c r="J368" s="67">
        <v>4</v>
      </c>
      <c r="K368" s="67"/>
      <c r="L368" s="187"/>
    </row>
    <row r="369" spans="1:12" ht="15">
      <c r="A369" s="66" t="s">
        <v>450</v>
      </c>
      <c r="B369" s="66" t="s">
        <v>700</v>
      </c>
      <c r="C369" s="68">
        <v>13.4579788875</v>
      </c>
      <c r="D369" s="185">
        <v>12.9357</v>
      </c>
      <c r="E369" s="68">
        <v>12.312000000000001</v>
      </c>
      <c r="F369" s="186">
        <v>0.27</v>
      </c>
      <c r="G369" s="67" t="s">
        <v>741</v>
      </c>
      <c r="H369" s="67" t="s">
        <v>447</v>
      </c>
      <c r="I369" s="67" t="s">
        <v>448</v>
      </c>
      <c r="J369" s="67">
        <v>4</v>
      </c>
      <c r="K369" s="67"/>
      <c r="L369" s="187"/>
    </row>
    <row r="370" spans="1:12" ht="15">
      <c r="A370" s="66" t="s">
        <v>377</v>
      </c>
      <c r="B370" s="66" t="s">
        <v>700</v>
      </c>
      <c r="C370" s="68">
        <v>18.65293539375</v>
      </c>
      <c r="D370" s="185">
        <v>17.92905</v>
      </c>
      <c r="E370" s="68">
        <v>17.064000000000004</v>
      </c>
      <c r="F370" s="186">
        <v>0.395</v>
      </c>
      <c r="G370" s="67" t="s">
        <v>451</v>
      </c>
      <c r="H370" s="67" t="s">
        <v>447</v>
      </c>
      <c r="I370" s="67" t="s">
        <v>448</v>
      </c>
      <c r="J370" s="67">
        <v>4</v>
      </c>
      <c r="K370" s="67"/>
      <c r="L370" s="187"/>
    </row>
    <row r="371" spans="1:12" ht="15">
      <c r="A371" s="66" t="s">
        <v>377</v>
      </c>
      <c r="B371" s="66" t="s">
        <v>700</v>
      </c>
      <c r="C371" s="68">
        <v>19.9377465</v>
      </c>
      <c r="D371" s="185">
        <v>19.163999999999998</v>
      </c>
      <c r="E371" s="68">
        <v>18.240000000000002</v>
      </c>
      <c r="F371" s="186">
        <v>0.4</v>
      </c>
      <c r="G371" s="67" t="s">
        <v>452</v>
      </c>
      <c r="H371" s="67" t="s">
        <v>447</v>
      </c>
      <c r="I371" s="67" t="s">
        <v>448</v>
      </c>
      <c r="J371" s="67">
        <v>4</v>
      </c>
      <c r="K371" s="67"/>
      <c r="L371" s="187"/>
    </row>
    <row r="372" spans="1:12" ht="20.25">
      <c r="A372" s="74" t="s">
        <v>453</v>
      </c>
      <c r="B372" s="66"/>
      <c r="C372" s="68"/>
      <c r="D372" s="185"/>
      <c r="E372" s="68"/>
      <c r="F372" s="186"/>
      <c r="G372" s="67"/>
      <c r="H372" s="67"/>
      <c r="I372" s="67"/>
      <c r="J372" s="67"/>
      <c r="K372" s="67"/>
      <c r="L372" s="187"/>
    </row>
    <row r="373" spans="1:12" ht="15">
      <c r="A373" s="66" t="s">
        <v>454</v>
      </c>
      <c r="B373" s="66" t="s">
        <v>700</v>
      </c>
      <c r="C373" s="68">
        <v>11.550472132499998</v>
      </c>
      <c r="D373" s="185">
        <v>11.102219999999999</v>
      </c>
      <c r="E373" s="68">
        <v>10.5672</v>
      </c>
      <c r="F373" s="186">
        <v>0.222</v>
      </c>
      <c r="G373" s="67" t="s">
        <v>446</v>
      </c>
      <c r="H373" s="67" t="s">
        <v>455</v>
      </c>
      <c r="I373" s="67" t="s">
        <v>431</v>
      </c>
      <c r="J373" s="67">
        <v>3</v>
      </c>
      <c r="K373" s="67"/>
      <c r="L373" s="187"/>
    </row>
    <row r="374" spans="1:12" ht="15">
      <c r="A374" s="66" t="s">
        <v>454</v>
      </c>
      <c r="B374" s="66" t="s">
        <v>700</v>
      </c>
      <c r="C374" s="68">
        <v>12.314814920729999</v>
      </c>
      <c r="D374" s="185">
        <v>11.83690008</v>
      </c>
      <c r="E374" s="68">
        <v>11.266800000000002</v>
      </c>
      <c r="F374" s="186">
        <v>0.229</v>
      </c>
      <c r="G374" s="67" t="s">
        <v>458</v>
      </c>
      <c r="H374" s="67" t="s">
        <v>455</v>
      </c>
      <c r="I374" s="67" t="s">
        <v>431</v>
      </c>
      <c r="J374" s="67">
        <v>3</v>
      </c>
      <c r="K374" s="67"/>
      <c r="L374" s="187"/>
    </row>
    <row r="375" spans="1:12" ht="15">
      <c r="A375" s="66" t="s">
        <v>457</v>
      </c>
      <c r="B375" s="66" t="s">
        <v>700</v>
      </c>
      <c r="C375" s="68">
        <v>18.776219831249996</v>
      </c>
      <c r="D375" s="185">
        <v>18.04755</v>
      </c>
      <c r="E375" s="68">
        <v>17.1825</v>
      </c>
      <c r="F375" s="186">
        <v>0.395</v>
      </c>
      <c r="G375" s="67" t="s">
        <v>446</v>
      </c>
      <c r="H375" s="67" t="s">
        <v>455</v>
      </c>
      <c r="I375" s="67" t="s">
        <v>431</v>
      </c>
      <c r="J375" s="67">
        <v>3</v>
      </c>
      <c r="K375" s="67"/>
      <c r="L375" s="187"/>
    </row>
    <row r="376" spans="1:12" ht="15">
      <c r="A376" s="66" t="s">
        <v>457</v>
      </c>
      <c r="B376" s="66" t="s">
        <v>700</v>
      </c>
      <c r="C376" s="68">
        <v>20.236812697500003</v>
      </c>
      <c r="D376" s="185">
        <v>19.45146</v>
      </c>
      <c r="E376" s="68">
        <v>18.5136</v>
      </c>
      <c r="F376" s="186">
        <v>0.406</v>
      </c>
      <c r="G376" s="67" t="s">
        <v>742</v>
      </c>
      <c r="H376" s="67" t="s">
        <v>455</v>
      </c>
      <c r="I376" s="67" t="s">
        <v>431</v>
      </c>
      <c r="J376" s="67">
        <v>3</v>
      </c>
      <c r="K376" s="67">
        <v>6</v>
      </c>
      <c r="L376" s="187"/>
    </row>
    <row r="377" spans="1:12" ht="15">
      <c r="A377" s="66" t="s">
        <v>429</v>
      </c>
      <c r="B377" s="66" t="s">
        <v>700</v>
      </c>
      <c r="C377" s="68"/>
      <c r="D377" s="185"/>
      <c r="E377" s="68"/>
      <c r="F377" s="186">
        <v>0.635</v>
      </c>
      <c r="G377" s="67" t="s">
        <v>446</v>
      </c>
      <c r="H377" s="67" t="s">
        <v>455</v>
      </c>
      <c r="I377" s="67" t="s">
        <v>431</v>
      </c>
      <c r="J377" s="67">
        <v>4</v>
      </c>
      <c r="K377" s="67">
        <v>8</v>
      </c>
      <c r="L377" s="187"/>
    </row>
    <row r="378" spans="1:12" ht="15">
      <c r="A378" s="66" t="s">
        <v>429</v>
      </c>
      <c r="B378" s="66" t="s">
        <v>700</v>
      </c>
      <c r="C378" s="68">
        <v>31.11845895375</v>
      </c>
      <c r="D378" s="185">
        <v>29.910809999999998</v>
      </c>
      <c r="E378" s="68">
        <v>28.468</v>
      </c>
      <c r="F378" s="186">
        <v>0.647</v>
      </c>
      <c r="G378" s="67" t="s">
        <v>743</v>
      </c>
      <c r="H378" s="67" t="s">
        <v>455</v>
      </c>
      <c r="I378" s="67" t="s">
        <v>431</v>
      </c>
      <c r="J378" s="67">
        <v>4</v>
      </c>
      <c r="K378" s="67">
        <v>8</v>
      </c>
      <c r="L378" s="187"/>
    </row>
    <row r="379" spans="1:12" ht="15">
      <c r="A379" s="66" t="s">
        <v>429</v>
      </c>
      <c r="B379" s="66" t="s">
        <v>700</v>
      </c>
      <c r="C379" s="68">
        <v>26.877786416249993</v>
      </c>
      <c r="D379" s="185">
        <v>25.83471</v>
      </c>
      <c r="E379" s="68">
        <v>24.586000000000002</v>
      </c>
      <c r="F379" s="186">
        <v>0.647</v>
      </c>
      <c r="G379" s="67" t="s">
        <v>461</v>
      </c>
      <c r="H379" s="67" t="s">
        <v>455</v>
      </c>
      <c r="I379" s="67" t="s">
        <v>431</v>
      </c>
      <c r="J379" s="67">
        <v>4</v>
      </c>
      <c r="K379" s="67">
        <v>8</v>
      </c>
      <c r="L379" s="187"/>
    </row>
    <row r="380" spans="1:12" ht="15">
      <c r="A380" s="66" t="s">
        <v>433</v>
      </c>
      <c r="B380" s="66" t="s">
        <v>700</v>
      </c>
      <c r="C380" s="68">
        <v>40.49759563499999</v>
      </c>
      <c r="D380" s="185">
        <v>38.925959999999996</v>
      </c>
      <c r="E380" s="68">
        <v>37.0464</v>
      </c>
      <c r="F380" s="186">
        <v>0.908</v>
      </c>
      <c r="G380" s="67" t="s">
        <v>463</v>
      </c>
      <c r="H380" s="67" t="s">
        <v>455</v>
      </c>
      <c r="I380" s="67" t="s">
        <v>431</v>
      </c>
      <c r="J380" s="67">
        <v>5</v>
      </c>
      <c r="K380" s="67">
        <v>10</v>
      </c>
      <c r="L380" s="187"/>
    </row>
    <row r="381" spans="1:12" ht="15">
      <c r="A381" s="66" t="s">
        <v>433</v>
      </c>
      <c r="B381" s="66" t="s">
        <v>700</v>
      </c>
      <c r="C381" s="68">
        <v>36.624487585</v>
      </c>
      <c r="D381" s="185">
        <v>35.203160000000004</v>
      </c>
      <c r="E381" s="68">
        <v>33.5052</v>
      </c>
      <c r="F381" s="186">
        <v>0.908</v>
      </c>
      <c r="G381" s="67" t="s">
        <v>461</v>
      </c>
      <c r="H381" s="67" t="s">
        <v>455</v>
      </c>
      <c r="I381" s="67" t="s">
        <v>431</v>
      </c>
      <c r="J381" s="67">
        <v>5</v>
      </c>
      <c r="K381" s="67">
        <v>10</v>
      </c>
      <c r="L381" s="187"/>
    </row>
    <row r="382" spans="1:12" ht="15">
      <c r="A382" s="66" t="s">
        <v>434</v>
      </c>
      <c r="B382" s="66" t="s">
        <v>700</v>
      </c>
      <c r="C382" s="68">
        <v>56.529816</v>
      </c>
      <c r="D382" s="185">
        <v>54.336000000000006</v>
      </c>
      <c r="E382" s="68">
        <v>51.711999999999996</v>
      </c>
      <c r="F382" s="186">
        <v>1.28</v>
      </c>
      <c r="G382" s="67" t="s">
        <v>417</v>
      </c>
      <c r="H382" s="67" t="s">
        <v>455</v>
      </c>
      <c r="I382" s="67" t="s">
        <v>431</v>
      </c>
      <c r="J382" s="67">
        <v>6</v>
      </c>
      <c r="K382" s="67">
        <v>12</v>
      </c>
      <c r="L382" s="187"/>
    </row>
    <row r="383" spans="1:12" ht="15">
      <c r="A383" s="66" t="s">
        <v>434</v>
      </c>
      <c r="B383" s="66" t="s">
        <v>700</v>
      </c>
      <c r="C383" s="68">
        <v>50.93676</v>
      </c>
      <c r="D383" s="185">
        <v>48.96</v>
      </c>
      <c r="E383" s="68">
        <v>46.592</v>
      </c>
      <c r="F383" s="186">
        <v>1.28</v>
      </c>
      <c r="G383" s="67" t="s">
        <v>461</v>
      </c>
      <c r="H383" s="67" t="s">
        <v>455</v>
      </c>
      <c r="I383" s="67" t="s">
        <v>431</v>
      </c>
      <c r="J383" s="67">
        <v>6</v>
      </c>
      <c r="K383" s="67">
        <v>12</v>
      </c>
      <c r="L383" s="187"/>
    </row>
    <row r="384" spans="1:12" ht="15">
      <c r="A384" s="66" t="s">
        <v>462</v>
      </c>
      <c r="B384" s="66" t="s">
        <v>700</v>
      </c>
      <c r="C384" s="68">
        <v>69.52586838749998</v>
      </c>
      <c r="D384" s="185">
        <v>66.82770000000001</v>
      </c>
      <c r="E384" s="68">
        <v>63.6</v>
      </c>
      <c r="F384" s="186">
        <v>1.59</v>
      </c>
      <c r="G384" s="67" t="s">
        <v>417</v>
      </c>
      <c r="H384" s="67" t="s">
        <v>455</v>
      </c>
      <c r="I384" s="67" t="s">
        <v>431</v>
      </c>
      <c r="J384" s="67">
        <v>6</v>
      </c>
      <c r="K384" s="67">
        <v>12</v>
      </c>
      <c r="L384" s="187"/>
    </row>
    <row r="385" spans="1:12" ht="15">
      <c r="A385" s="66" t="s">
        <v>462</v>
      </c>
      <c r="B385" s="66" t="s">
        <v>700</v>
      </c>
      <c r="C385" s="68">
        <v>63.273006562499994</v>
      </c>
      <c r="D385" s="185">
        <v>60.8175</v>
      </c>
      <c r="E385" s="68">
        <v>57.876</v>
      </c>
      <c r="F385" s="186">
        <v>1.59</v>
      </c>
      <c r="G385" s="67" t="s">
        <v>461</v>
      </c>
      <c r="H385" s="67" t="s">
        <v>455</v>
      </c>
      <c r="I385" s="67" t="s">
        <v>431</v>
      </c>
      <c r="J385" s="67">
        <v>6</v>
      </c>
      <c r="K385" s="67">
        <v>12</v>
      </c>
      <c r="L385" s="187"/>
    </row>
    <row r="386" spans="1:12" ht="15">
      <c r="A386" s="66" t="s">
        <v>438</v>
      </c>
      <c r="B386" s="66" t="s">
        <v>700</v>
      </c>
      <c r="C386" s="68">
        <v>87.4539225</v>
      </c>
      <c r="D386" s="185">
        <v>84.06</v>
      </c>
      <c r="E386" s="68">
        <v>80</v>
      </c>
      <c r="F386" s="186">
        <v>2</v>
      </c>
      <c r="G386" s="67" t="s">
        <v>463</v>
      </c>
      <c r="H386" s="67" t="s">
        <v>455</v>
      </c>
      <c r="I386" s="67" t="s">
        <v>431</v>
      </c>
      <c r="J386" s="67">
        <v>8</v>
      </c>
      <c r="K386" s="67">
        <v>16</v>
      </c>
      <c r="L386" s="187"/>
    </row>
    <row r="387" spans="1:12" ht="15">
      <c r="A387" s="66" t="s">
        <v>440</v>
      </c>
      <c r="B387" s="66" t="s">
        <v>700</v>
      </c>
      <c r="C387" s="68">
        <v>108.00559428749999</v>
      </c>
      <c r="D387" s="185">
        <v>103.81410000000001</v>
      </c>
      <c r="E387" s="68">
        <v>98.80000000000001</v>
      </c>
      <c r="F387" s="186">
        <v>2.47</v>
      </c>
      <c r="G387" s="67" t="s">
        <v>417</v>
      </c>
      <c r="H387" s="67" t="s">
        <v>455</v>
      </c>
      <c r="I387" s="67" t="s">
        <v>431</v>
      </c>
      <c r="J387" s="67">
        <v>10</v>
      </c>
      <c r="K387" s="67">
        <v>20</v>
      </c>
      <c r="L387" s="187"/>
    </row>
    <row r="388" spans="1:12" ht="15">
      <c r="A388" s="66" t="s">
        <v>441</v>
      </c>
      <c r="B388" s="66" t="s">
        <v>700</v>
      </c>
      <c r="C388" s="68">
        <v>131.18088375</v>
      </c>
      <c r="D388" s="185">
        <v>126.09</v>
      </c>
      <c r="E388" s="68">
        <v>120</v>
      </c>
      <c r="F388" s="186">
        <v>3</v>
      </c>
      <c r="G388" s="67" t="s">
        <v>417</v>
      </c>
      <c r="H388" s="67" t="s">
        <v>455</v>
      </c>
      <c r="I388" s="67" t="s">
        <v>431</v>
      </c>
      <c r="J388" s="67">
        <v>10</v>
      </c>
      <c r="K388" s="67">
        <v>20</v>
      </c>
      <c r="L388" s="187"/>
    </row>
    <row r="389" spans="1:12" ht="15">
      <c r="A389" s="66" t="s">
        <v>442</v>
      </c>
      <c r="B389" s="66" t="s">
        <v>700</v>
      </c>
      <c r="C389" s="68">
        <v>169.66060965</v>
      </c>
      <c r="D389" s="185">
        <v>163.0764</v>
      </c>
      <c r="E389" s="68">
        <v>155.2</v>
      </c>
      <c r="F389" s="186">
        <v>3.88</v>
      </c>
      <c r="G389" s="67" t="s">
        <v>417</v>
      </c>
      <c r="H389" s="67" t="s">
        <v>455</v>
      </c>
      <c r="I389" s="67" t="s">
        <v>431</v>
      </c>
      <c r="J389" s="67">
        <v>10</v>
      </c>
      <c r="K389" s="67">
        <v>20</v>
      </c>
      <c r="L389" s="187"/>
    </row>
    <row r="390" spans="1:12" ht="15">
      <c r="A390" s="66" t="s">
        <v>443</v>
      </c>
      <c r="B390" s="66" t="s">
        <v>700</v>
      </c>
      <c r="C390" s="68">
        <v>211.20122283749998</v>
      </c>
      <c r="D390" s="185">
        <v>203.00490000000002</v>
      </c>
      <c r="E390" s="68">
        <v>193.2</v>
      </c>
      <c r="F390" s="186">
        <v>4.83</v>
      </c>
      <c r="G390" s="67" t="s">
        <v>265</v>
      </c>
      <c r="H390" s="67" t="s">
        <v>455</v>
      </c>
      <c r="I390" s="67" t="s">
        <v>464</v>
      </c>
      <c r="J390" s="67">
        <v>10</v>
      </c>
      <c r="K390" s="67">
        <v>20</v>
      </c>
      <c r="L390" s="187"/>
    </row>
    <row r="391" spans="1:12" ht="15">
      <c r="A391" s="66" t="s">
        <v>465</v>
      </c>
      <c r="B391" s="66" t="s">
        <v>700</v>
      </c>
      <c r="C391" s="68"/>
      <c r="D391" s="185"/>
      <c r="E391" s="68"/>
      <c r="F391" s="186">
        <v>6.31</v>
      </c>
      <c r="G391" s="67" t="s">
        <v>417</v>
      </c>
      <c r="H391" s="67" t="s">
        <v>455</v>
      </c>
      <c r="I391" s="67" t="s">
        <v>431</v>
      </c>
      <c r="J391" s="67">
        <v>30</v>
      </c>
      <c r="K391" s="67">
        <v>30</v>
      </c>
      <c r="L391" s="187"/>
    </row>
    <row r="392" spans="1:12" ht="20.25">
      <c r="A392" s="74" t="s">
        <v>466</v>
      </c>
      <c r="B392" s="66"/>
      <c r="C392" s="68"/>
      <c r="D392" s="185"/>
      <c r="E392" s="68"/>
      <c r="F392" s="186"/>
      <c r="G392" s="67"/>
      <c r="H392" s="67"/>
      <c r="I392" s="67"/>
      <c r="J392" s="67"/>
      <c r="K392" s="67"/>
      <c r="L392" s="187"/>
    </row>
    <row r="393" spans="1:12" ht="15">
      <c r="A393" s="66" t="s">
        <v>467</v>
      </c>
      <c r="B393" s="66" t="s">
        <v>700</v>
      </c>
      <c r="C393" s="68">
        <v>309.5531775</v>
      </c>
      <c r="D393" s="185">
        <v>297.54</v>
      </c>
      <c r="E393" s="68">
        <v>283.20000000000005</v>
      </c>
      <c r="F393" s="186">
        <v>6</v>
      </c>
      <c r="G393" s="67" t="s">
        <v>265</v>
      </c>
      <c r="H393" s="67" t="s">
        <v>468</v>
      </c>
      <c r="I393" s="67" t="s">
        <v>469</v>
      </c>
      <c r="J393" s="67">
        <v>10</v>
      </c>
      <c r="K393" s="67"/>
      <c r="L393" s="187"/>
    </row>
    <row r="394" spans="1:12" ht="15">
      <c r="A394" s="66" t="s">
        <v>470</v>
      </c>
      <c r="B394" s="66" t="s">
        <v>700</v>
      </c>
      <c r="C394" s="68">
        <v>361.15598557499993</v>
      </c>
      <c r="D394" s="185">
        <v>347.1402</v>
      </c>
      <c r="E394" s="68">
        <v>330.40799999999996</v>
      </c>
      <c r="F394" s="186">
        <v>7.06</v>
      </c>
      <c r="G394" s="67" t="s">
        <v>265</v>
      </c>
      <c r="H394" s="67" t="s">
        <v>468</v>
      </c>
      <c r="I394" s="67" t="s">
        <v>469</v>
      </c>
      <c r="J394" s="67">
        <v>15</v>
      </c>
      <c r="K394" s="67"/>
      <c r="L394" s="187"/>
    </row>
    <row r="395" spans="1:12" ht="15">
      <c r="A395" s="66" t="s">
        <v>471</v>
      </c>
      <c r="B395" s="66" t="s">
        <v>700</v>
      </c>
      <c r="C395" s="68">
        <v>447.60833906249997</v>
      </c>
      <c r="D395" s="185">
        <v>430.2375</v>
      </c>
      <c r="E395" s="68">
        <v>409.5</v>
      </c>
      <c r="F395" s="186">
        <v>8.75</v>
      </c>
      <c r="G395" s="67" t="s">
        <v>265</v>
      </c>
      <c r="H395" s="67" t="s">
        <v>337</v>
      </c>
      <c r="I395" s="67" t="s">
        <v>469</v>
      </c>
      <c r="J395" s="67">
        <v>15</v>
      </c>
      <c r="K395" s="67"/>
      <c r="L395" s="187"/>
    </row>
    <row r="396" spans="1:12" ht="15">
      <c r="A396" s="66" t="s">
        <v>472</v>
      </c>
      <c r="B396" s="66" t="s">
        <v>700</v>
      </c>
      <c r="C396" s="68"/>
      <c r="D396" s="185"/>
      <c r="E396" s="68"/>
      <c r="F396" s="186"/>
      <c r="G396" s="67"/>
      <c r="H396" s="67"/>
      <c r="I396" s="67"/>
      <c r="J396" s="67"/>
      <c r="K396" s="67"/>
      <c r="L396" s="187"/>
    </row>
    <row r="397" spans="1:12" ht="15">
      <c r="A397" s="66" t="s">
        <v>473</v>
      </c>
      <c r="B397" s="66" t="s">
        <v>700</v>
      </c>
      <c r="C397" s="68"/>
      <c r="D397" s="185"/>
      <c r="E397" s="68"/>
      <c r="F397" s="186"/>
      <c r="G397" s="67"/>
      <c r="H397" s="67"/>
      <c r="I397" s="67"/>
      <c r="J397" s="67"/>
      <c r="K397" s="67"/>
      <c r="L397" s="187"/>
    </row>
    <row r="398" spans="1:12" ht="15">
      <c r="A398" s="66" t="s">
        <v>474</v>
      </c>
      <c r="B398" s="66" t="s">
        <v>700</v>
      </c>
      <c r="C398" s="68">
        <v>588.84574765625</v>
      </c>
      <c r="D398" s="185">
        <v>565.99375</v>
      </c>
      <c r="E398" s="68">
        <v>538.6875</v>
      </c>
      <c r="F398" s="186">
        <v>10.625</v>
      </c>
      <c r="G398" s="67" t="s">
        <v>265</v>
      </c>
      <c r="H398" s="67" t="s">
        <v>337</v>
      </c>
      <c r="I398" s="67" t="s">
        <v>469</v>
      </c>
      <c r="J398" s="67">
        <v>20</v>
      </c>
      <c r="K398" s="67"/>
      <c r="L398" s="187"/>
    </row>
    <row r="399" spans="1:12" ht="15">
      <c r="A399" s="66" t="s">
        <v>475</v>
      </c>
      <c r="B399" s="66" t="s">
        <v>700</v>
      </c>
      <c r="C399" s="68">
        <v>693.9259635</v>
      </c>
      <c r="D399" s="185">
        <v>666.996</v>
      </c>
      <c r="E399" s="68">
        <v>634.8800000000001</v>
      </c>
      <c r="F399" s="186">
        <v>12.4</v>
      </c>
      <c r="G399" s="67" t="s">
        <v>265</v>
      </c>
      <c r="H399" s="67" t="s">
        <v>337</v>
      </c>
      <c r="I399" s="67" t="s">
        <v>469</v>
      </c>
      <c r="J399" s="67">
        <v>20</v>
      </c>
      <c r="K399" s="67"/>
      <c r="L399" s="187"/>
    </row>
    <row r="400" spans="1:12" ht="15">
      <c r="A400" s="66" t="s">
        <v>476</v>
      </c>
      <c r="B400" s="66" t="s">
        <v>700</v>
      </c>
      <c r="C400" s="68"/>
      <c r="D400" s="185"/>
      <c r="E400" s="68"/>
      <c r="F400" s="186"/>
      <c r="G400" s="67"/>
      <c r="H400" s="67"/>
      <c r="I400" s="67"/>
      <c r="J400" s="67"/>
      <c r="K400" s="67"/>
      <c r="L400" s="187"/>
    </row>
    <row r="401" spans="1:12" ht="15">
      <c r="A401" s="66" t="s">
        <v>479</v>
      </c>
      <c r="B401" s="66" t="s">
        <v>700</v>
      </c>
      <c r="C401" s="68">
        <v>817.0418602499998</v>
      </c>
      <c r="D401" s="185">
        <v>785.334</v>
      </c>
      <c r="E401" s="68">
        <v>747.52</v>
      </c>
      <c r="F401" s="186">
        <v>14.6</v>
      </c>
      <c r="G401" s="67" t="s">
        <v>282</v>
      </c>
      <c r="H401" s="67" t="s">
        <v>368</v>
      </c>
      <c r="I401" s="67" t="s">
        <v>469</v>
      </c>
      <c r="J401" s="67">
        <v>68</v>
      </c>
      <c r="K401" s="67"/>
      <c r="L401" s="187"/>
    </row>
    <row r="402" spans="1:12" ht="15">
      <c r="A402" s="66" t="s">
        <v>744</v>
      </c>
      <c r="B402" s="66" t="s">
        <v>700</v>
      </c>
      <c r="C402" s="68">
        <v>800.253328875</v>
      </c>
      <c r="D402" s="185">
        <v>769.197</v>
      </c>
      <c r="E402" s="68">
        <v>732.1600000000001</v>
      </c>
      <c r="F402" s="186">
        <v>14.3</v>
      </c>
      <c r="G402" s="67" t="s">
        <v>265</v>
      </c>
      <c r="H402" s="67" t="s">
        <v>368</v>
      </c>
      <c r="I402" s="67" t="s">
        <v>469</v>
      </c>
      <c r="J402" s="67">
        <v>68</v>
      </c>
      <c r="K402" s="67"/>
      <c r="L402" s="187"/>
    </row>
    <row r="403" spans="1:12" ht="15">
      <c r="A403" s="66" t="s">
        <v>480</v>
      </c>
      <c r="B403" s="66" t="s">
        <v>700</v>
      </c>
      <c r="C403" s="68"/>
      <c r="D403" s="185"/>
      <c r="E403" s="68"/>
      <c r="F403" s="186">
        <v>16.67</v>
      </c>
      <c r="G403" s="67"/>
      <c r="H403" s="67"/>
      <c r="I403" s="67"/>
      <c r="J403" s="67"/>
      <c r="K403" s="67"/>
      <c r="L403" s="187"/>
    </row>
    <row r="404" spans="1:12" ht="15">
      <c r="A404" s="66" t="s">
        <v>481</v>
      </c>
      <c r="B404" s="66" t="s">
        <v>700</v>
      </c>
      <c r="C404" s="68"/>
      <c r="D404" s="185"/>
      <c r="E404" s="68"/>
      <c r="F404" s="186">
        <v>16.389</v>
      </c>
      <c r="G404" s="67"/>
      <c r="H404" s="67"/>
      <c r="I404" s="67"/>
      <c r="J404" s="67"/>
      <c r="K404" s="67"/>
      <c r="L404" s="187"/>
    </row>
    <row r="405" spans="1:12" ht="15">
      <c r="A405" s="66" t="s">
        <v>482</v>
      </c>
      <c r="B405" s="66" t="s">
        <v>700</v>
      </c>
      <c r="C405" s="68">
        <v>1223.6657705999996</v>
      </c>
      <c r="D405" s="185">
        <v>1176.1776</v>
      </c>
      <c r="E405" s="68">
        <v>1119.456</v>
      </c>
      <c r="F405" s="186">
        <v>18.72</v>
      </c>
      <c r="G405" s="67" t="s">
        <v>265</v>
      </c>
      <c r="H405" s="67" t="s">
        <v>368</v>
      </c>
      <c r="I405" s="67" t="s">
        <v>469</v>
      </c>
      <c r="J405" s="67">
        <v>100</v>
      </c>
      <c r="K405" s="67"/>
      <c r="L405" s="187"/>
    </row>
    <row r="406" spans="1:12" ht="15">
      <c r="A406" s="66" t="s">
        <v>483</v>
      </c>
      <c r="B406" s="66" t="s">
        <v>700</v>
      </c>
      <c r="C406" s="68"/>
      <c r="D406" s="185"/>
      <c r="E406" s="68"/>
      <c r="F406" s="186">
        <v>21</v>
      </c>
      <c r="G406" s="67"/>
      <c r="H406" s="67"/>
      <c r="I406" s="67"/>
      <c r="J406" s="67"/>
      <c r="K406" s="67"/>
      <c r="L406" s="187"/>
    </row>
    <row r="407" spans="1:12" ht="15">
      <c r="A407" s="66" t="s">
        <v>484</v>
      </c>
      <c r="B407" s="66" t="s">
        <v>700</v>
      </c>
      <c r="C407" s="68"/>
      <c r="D407" s="185"/>
      <c r="E407" s="68"/>
      <c r="F407" s="186">
        <v>24.306</v>
      </c>
      <c r="G407" s="67"/>
      <c r="H407" s="67"/>
      <c r="I407" s="67"/>
      <c r="J407" s="67"/>
      <c r="K407" s="67"/>
      <c r="L407" s="187"/>
    </row>
    <row r="408" spans="1:12" ht="15">
      <c r="A408" s="66" t="s">
        <v>486</v>
      </c>
      <c r="B408" s="66" t="s">
        <v>700</v>
      </c>
      <c r="C408" s="68"/>
      <c r="D408" s="185"/>
      <c r="E408" s="68"/>
      <c r="F408" s="186">
        <v>27.788</v>
      </c>
      <c r="G408" s="67"/>
      <c r="H408" s="67"/>
      <c r="I408" s="67"/>
      <c r="J408" s="67"/>
      <c r="K408" s="67"/>
      <c r="L408" s="187"/>
    </row>
    <row r="409" spans="1:12" ht="20.25">
      <c r="A409" s="74" t="s">
        <v>487</v>
      </c>
      <c r="B409" s="66"/>
      <c r="C409" s="68"/>
      <c r="D409" s="185"/>
      <c r="E409" s="68"/>
      <c r="F409" s="186"/>
      <c r="G409" s="67"/>
      <c r="H409" s="67"/>
      <c r="I409" s="67"/>
      <c r="J409" s="67"/>
      <c r="K409" s="67"/>
      <c r="L409" s="187"/>
    </row>
    <row r="410" spans="1:12" ht="15">
      <c r="A410" s="66" t="s">
        <v>331</v>
      </c>
      <c r="B410" s="66" t="s">
        <v>700</v>
      </c>
      <c r="C410" s="68"/>
      <c r="D410" s="185"/>
      <c r="E410" s="68"/>
      <c r="F410" s="186"/>
      <c r="G410" s="67"/>
      <c r="H410" s="67"/>
      <c r="I410" s="67"/>
      <c r="J410" s="67"/>
      <c r="K410" s="67"/>
      <c r="L410" s="187"/>
    </row>
    <row r="411" spans="1:12" ht="15">
      <c r="A411" s="66" t="s">
        <v>327</v>
      </c>
      <c r="B411" s="66" t="s">
        <v>700</v>
      </c>
      <c r="C411" s="68"/>
      <c r="D411" s="185"/>
      <c r="E411" s="68"/>
      <c r="F411" s="186">
        <v>4.25</v>
      </c>
      <c r="G411" s="67" t="s">
        <v>265</v>
      </c>
      <c r="H411" s="67" t="s">
        <v>368</v>
      </c>
      <c r="I411" s="67" t="s">
        <v>488</v>
      </c>
      <c r="J411" s="67">
        <v>30</v>
      </c>
      <c r="K411" s="67"/>
      <c r="L411" s="187"/>
    </row>
    <row r="412" spans="1:12" ht="20.25">
      <c r="A412" s="74" t="s">
        <v>489</v>
      </c>
      <c r="B412" s="66"/>
      <c r="C412" s="68"/>
      <c r="D412" s="185"/>
      <c r="E412" s="68"/>
      <c r="F412" s="186"/>
      <c r="G412" s="67"/>
      <c r="H412" s="67"/>
      <c r="I412" s="67"/>
      <c r="J412" s="67"/>
      <c r="K412" s="67"/>
      <c r="L412" s="187"/>
    </row>
    <row r="413" spans="1:12" ht="15">
      <c r="A413" s="66" t="s">
        <v>490</v>
      </c>
      <c r="B413" s="66" t="s">
        <v>700</v>
      </c>
      <c r="C413" s="68"/>
      <c r="D413" s="185"/>
      <c r="E413" s="68"/>
      <c r="F413" s="186"/>
      <c r="G413" s="67"/>
      <c r="H413" s="67"/>
      <c r="I413" s="67"/>
      <c r="J413" s="67"/>
      <c r="K413" s="67"/>
      <c r="L413" s="187"/>
    </row>
    <row r="414" spans="1:12" ht="15">
      <c r="A414" s="66" t="s">
        <v>493</v>
      </c>
      <c r="B414" s="66" t="s">
        <v>700</v>
      </c>
      <c r="C414" s="68"/>
      <c r="D414" s="185"/>
      <c r="E414" s="68"/>
      <c r="F414" s="186"/>
      <c r="G414" s="67"/>
      <c r="H414" s="67"/>
      <c r="I414" s="67"/>
      <c r="J414" s="67"/>
      <c r="K414" s="67"/>
      <c r="L414" s="187"/>
    </row>
    <row r="415" spans="1:12" ht="15">
      <c r="A415" s="66" t="s">
        <v>494</v>
      </c>
      <c r="B415" s="66" t="s">
        <v>700</v>
      </c>
      <c r="C415" s="68"/>
      <c r="D415" s="185">
        <v>0</v>
      </c>
      <c r="E415" s="68">
        <v>0</v>
      </c>
      <c r="F415" s="186"/>
      <c r="G415" s="67" t="s">
        <v>491</v>
      </c>
      <c r="H415" s="67"/>
      <c r="I415" s="67" t="s">
        <v>492</v>
      </c>
      <c r="J415" s="67"/>
      <c r="K415" s="67"/>
      <c r="L415" s="187"/>
    </row>
    <row r="416" spans="1:12" ht="20.25">
      <c r="A416" s="74" t="s">
        <v>495</v>
      </c>
      <c r="B416" s="66"/>
      <c r="C416" s="68"/>
      <c r="D416" s="185"/>
      <c r="E416" s="68"/>
      <c r="F416" s="186"/>
      <c r="G416" s="67"/>
      <c r="H416" s="67"/>
      <c r="I416" s="67"/>
      <c r="J416" s="67"/>
      <c r="K416" s="67"/>
      <c r="L416" s="187"/>
    </row>
    <row r="417" spans="1:12" ht="15">
      <c r="A417" s="66">
        <v>10</v>
      </c>
      <c r="B417" s="66" t="s">
        <v>700</v>
      </c>
      <c r="C417" s="68"/>
      <c r="D417" s="185"/>
      <c r="E417" s="68"/>
      <c r="F417" s="186"/>
      <c r="G417" s="67"/>
      <c r="H417" s="67"/>
      <c r="I417" s="67"/>
      <c r="J417" s="67"/>
      <c r="K417" s="67"/>
      <c r="L417" s="187"/>
    </row>
    <row r="418" spans="1:12" ht="15">
      <c r="A418" s="66">
        <v>12</v>
      </c>
      <c r="B418" s="66" t="s">
        <v>700</v>
      </c>
      <c r="C418" s="68"/>
      <c r="D418" s="185"/>
      <c r="E418" s="68"/>
      <c r="F418" s="186"/>
      <c r="G418" s="67"/>
      <c r="H418" s="67"/>
      <c r="I418" s="67"/>
      <c r="J418" s="67"/>
      <c r="K418" s="67"/>
      <c r="L418" s="187"/>
    </row>
    <row r="419" spans="1:12" ht="15">
      <c r="A419" s="66">
        <v>14</v>
      </c>
      <c r="B419" s="66" t="s">
        <v>700</v>
      </c>
      <c r="C419" s="68"/>
      <c r="D419" s="185"/>
      <c r="E419" s="68"/>
      <c r="F419" s="186"/>
      <c r="G419" s="67"/>
      <c r="H419" s="67"/>
      <c r="I419" s="67"/>
      <c r="J419" s="67"/>
      <c r="K419" s="67"/>
      <c r="L419" s="187"/>
    </row>
    <row r="420" spans="1:12" ht="15">
      <c r="A420" s="66">
        <v>16</v>
      </c>
      <c r="B420" s="66" t="s">
        <v>700</v>
      </c>
      <c r="C420" s="68"/>
      <c r="D420" s="185"/>
      <c r="E420" s="68"/>
      <c r="F420" s="186"/>
      <c r="G420" s="67"/>
      <c r="H420" s="67"/>
      <c r="I420" s="67"/>
      <c r="J420" s="67"/>
      <c r="K420" s="67"/>
      <c r="L420" s="187"/>
    </row>
    <row r="421" spans="1:12" ht="15">
      <c r="A421" s="66">
        <v>18</v>
      </c>
      <c r="B421" s="66" t="s">
        <v>700</v>
      </c>
      <c r="C421" s="68"/>
      <c r="D421" s="185"/>
      <c r="E421" s="68"/>
      <c r="F421" s="186"/>
      <c r="G421" s="67"/>
      <c r="H421" s="67"/>
      <c r="I421" s="67"/>
      <c r="J421" s="67"/>
      <c r="K421" s="67"/>
      <c r="L421" s="187"/>
    </row>
    <row r="422" spans="1:12" ht="15">
      <c r="A422" s="66">
        <v>20</v>
      </c>
      <c r="B422" s="66" t="s">
        <v>700</v>
      </c>
      <c r="C422" s="68"/>
      <c r="D422" s="185"/>
      <c r="E422" s="68"/>
      <c r="F422" s="186"/>
      <c r="G422" s="67"/>
      <c r="H422" s="67"/>
      <c r="I422" s="67"/>
      <c r="J422" s="67"/>
      <c r="K422" s="67"/>
      <c r="L422" s="187"/>
    </row>
    <row r="423" spans="1:12" ht="20.25">
      <c r="A423" s="74" t="s">
        <v>498</v>
      </c>
      <c r="B423" s="66"/>
      <c r="C423" s="68" t="s">
        <v>499</v>
      </c>
      <c r="D423" s="185"/>
      <c r="E423" s="68"/>
      <c r="F423" s="186"/>
      <c r="G423" s="67"/>
      <c r="H423" s="67"/>
      <c r="I423" s="67"/>
      <c r="J423" s="67"/>
      <c r="K423" s="67"/>
      <c r="L423" s="187"/>
    </row>
    <row r="424" spans="1:12" ht="15">
      <c r="A424" s="66" t="s">
        <v>500</v>
      </c>
      <c r="B424" s="66" t="s">
        <v>501</v>
      </c>
      <c r="C424" s="68">
        <v>122.85</v>
      </c>
      <c r="D424" s="185">
        <v>122850</v>
      </c>
      <c r="E424" s="68"/>
      <c r="F424" s="186"/>
      <c r="G424" s="67" t="s">
        <v>451</v>
      </c>
      <c r="H424" s="67"/>
      <c r="I424" s="67" t="s">
        <v>502</v>
      </c>
      <c r="J424" s="67"/>
      <c r="K424" s="67"/>
      <c r="L424" s="187"/>
    </row>
    <row r="425" spans="1:12" ht="20.25">
      <c r="A425" s="74" t="s">
        <v>503</v>
      </c>
      <c r="B425" s="66"/>
      <c r="C425" s="68" t="s">
        <v>499</v>
      </c>
      <c r="D425" s="185"/>
      <c r="E425" s="68"/>
      <c r="F425" s="186"/>
      <c r="G425" s="67"/>
      <c r="H425" s="67"/>
      <c r="I425" s="67"/>
      <c r="J425" s="67"/>
      <c r="K425" s="67"/>
      <c r="L425" s="187"/>
    </row>
    <row r="426" spans="1:12" ht="15">
      <c r="A426" s="66" t="s">
        <v>504</v>
      </c>
      <c r="B426" s="66" t="s">
        <v>501</v>
      </c>
      <c r="C426" s="68"/>
      <c r="D426" s="185"/>
      <c r="E426" s="68"/>
      <c r="F426" s="186"/>
      <c r="G426" s="67" t="s">
        <v>451</v>
      </c>
      <c r="H426" s="67"/>
      <c r="I426" s="67" t="s">
        <v>505</v>
      </c>
      <c r="J426" s="67"/>
      <c r="K426" s="67"/>
      <c r="L426" s="187"/>
    </row>
    <row r="427" spans="1:12" ht="15">
      <c r="A427" s="66" t="s">
        <v>357</v>
      </c>
      <c r="B427" s="66" t="s">
        <v>501</v>
      </c>
      <c r="C427" s="68">
        <v>79.88</v>
      </c>
      <c r="D427" s="185">
        <v>79883.2125</v>
      </c>
      <c r="E427" s="68"/>
      <c r="F427" s="186"/>
      <c r="G427" s="67" t="s">
        <v>451</v>
      </c>
      <c r="H427" s="67"/>
      <c r="I427" s="67" t="s">
        <v>505</v>
      </c>
      <c r="J427" s="67"/>
      <c r="K427" s="67"/>
      <c r="L427" s="187"/>
    </row>
    <row r="428" spans="1:12" ht="15">
      <c r="A428" s="66" t="s">
        <v>361</v>
      </c>
      <c r="B428" s="66" t="s">
        <v>501</v>
      </c>
      <c r="C428" s="68">
        <v>79.88</v>
      </c>
      <c r="D428" s="185">
        <v>79883.2125</v>
      </c>
      <c r="E428" s="68"/>
      <c r="F428" s="186"/>
      <c r="G428" s="67" t="s">
        <v>451</v>
      </c>
      <c r="H428" s="67"/>
      <c r="I428" s="67" t="s">
        <v>505</v>
      </c>
      <c r="J428" s="67"/>
      <c r="K428" s="67"/>
      <c r="L428" s="187"/>
    </row>
    <row r="429" spans="1:12" ht="15">
      <c r="A429" s="66" t="s">
        <v>362</v>
      </c>
      <c r="B429" s="66" t="s">
        <v>501</v>
      </c>
      <c r="C429" s="68">
        <v>66.41</v>
      </c>
      <c r="D429" s="185">
        <v>66412.71</v>
      </c>
      <c r="E429" s="68"/>
      <c r="F429" s="186"/>
      <c r="G429" s="67" t="s">
        <v>451</v>
      </c>
      <c r="H429" s="67"/>
      <c r="I429" s="67" t="s">
        <v>505</v>
      </c>
      <c r="J429" s="67"/>
      <c r="K429" s="67"/>
      <c r="L429" s="187"/>
    </row>
    <row r="430" spans="1:12" ht="15">
      <c r="A430" s="66" t="s">
        <v>506</v>
      </c>
      <c r="B430" s="66" t="s">
        <v>501</v>
      </c>
      <c r="C430" s="68">
        <v>66.41</v>
      </c>
      <c r="D430" s="185">
        <v>66412.71</v>
      </c>
      <c r="E430" s="68"/>
      <c r="F430" s="186"/>
      <c r="G430" s="67" t="s">
        <v>451</v>
      </c>
      <c r="H430" s="67"/>
      <c r="I430" s="67" t="s">
        <v>505</v>
      </c>
      <c r="J430" s="67"/>
      <c r="K430" s="67"/>
      <c r="L430" s="187"/>
    </row>
    <row r="431" spans="1:12" ht="15">
      <c r="A431" s="66" t="s">
        <v>507</v>
      </c>
      <c r="B431" s="66" t="s">
        <v>501</v>
      </c>
      <c r="C431" s="68">
        <v>66.41</v>
      </c>
      <c r="D431" s="185">
        <v>66412.71</v>
      </c>
      <c r="E431" s="68"/>
      <c r="F431" s="186"/>
      <c r="G431" s="67" t="s">
        <v>451</v>
      </c>
      <c r="H431" s="67"/>
      <c r="I431" s="67" t="s">
        <v>505</v>
      </c>
      <c r="J431" s="67"/>
      <c r="K431" s="67"/>
      <c r="L431" s="187"/>
    </row>
    <row r="432" spans="1:12" ht="15">
      <c r="A432" s="66" t="s">
        <v>365</v>
      </c>
      <c r="B432" s="66" t="s">
        <v>501</v>
      </c>
      <c r="C432" s="68">
        <v>66.41</v>
      </c>
      <c r="D432" s="185">
        <v>66412.71</v>
      </c>
      <c r="E432" s="68"/>
      <c r="F432" s="186"/>
      <c r="G432" s="67" t="s">
        <v>451</v>
      </c>
      <c r="H432" s="67"/>
      <c r="I432" s="67" t="s">
        <v>505</v>
      </c>
      <c r="J432" s="67"/>
      <c r="K432" s="67"/>
      <c r="L432" s="187"/>
    </row>
    <row r="433" spans="1:12" ht="15">
      <c r="A433" s="66" t="s">
        <v>369</v>
      </c>
      <c r="B433" s="66" t="s">
        <v>501</v>
      </c>
      <c r="C433" s="68">
        <v>65.37</v>
      </c>
      <c r="D433" s="185">
        <v>65368.485</v>
      </c>
      <c r="E433" s="68"/>
      <c r="F433" s="186"/>
      <c r="G433" s="67" t="s">
        <v>451</v>
      </c>
      <c r="H433" s="67"/>
      <c r="I433" s="67" t="s">
        <v>505</v>
      </c>
      <c r="J433" s="67"/>
      <c r="K433" s="67"/>
      <c r="L433" s="187"/>
    </row>
    <row r="434" spans="1:12" ht="15">
      <c r="A434" s="66" t="s">
        <v>370</v>
      </c>
      <c r="B434" s="66" t="s">
        <v>501</v>
      </c>
      <c r="C434" s="68">
        <v>65.37</v>
      </c>
      <c r="D434" s="185">
        <v>65368.485</v>
      </c>
      <c r="E434" s="68"/>
      <c r="F434" s="186"/>
      <c r="G434" s="67" t="s">
        <v>451</v>
      </c>
      <c r="H434" s="67"/>
      <c r="I434" s="67" t="s">
        <v>505</v>
      </c>
      <c r="J434" s="67"/>
      <c r="K434" s="67"/>
      <c r="L434" s="187"/>
    </row>
    <row r="435" spans="1:12" ht="15">
      <c r="A435" s="66" t="s">
        <v>372</v>
      </c>
      <c r="B435" s="66" t="s">
        <v>501</v>
      </c>
      <c r="C435" s="68">
        <v>65.37</v>
      </c>
      <c r="D435" s="185">
        <v>65368.485</v>
      </c>
      <c r="E435" s="68"/>
      <c r="F435" s="186"/>
      <c r="G435" s="67" t="s">
        <v>451</v>
      </c>
      <c r="H435" s="67"/>
      <c r="I435" s="67" t="s">
        <v>505</v>
      </c>
      <c r="J435" s="67"/>
      <c r="K435" s="67"/>
      <c r="L435" s="187"/>
    </row>
    <row r="436" spans="1:12" ht="15">
      <c r="A436" s="66" t="s">
        <v>374</v>
      </c>
      <c r="B436" s="66" t="s">
        <v>501</v>
      </c>
      <c r="C436" s="68">
        <v>65.37</v>
      </c>
      <c r="D436" s="185">
        <v>65368</v>
      </c>
      <c r="E436" s="68"/>
      <c r="F436" s="186"/>
      <c r="G436" s="67" t="s">
        <v>451</v>
      </c>
      <c r="H436" s="67"/>
      <c r="I436" s="67" t="s">
        <v>505</v>
      </c>
      <c r="J436" s="67"/>
      <c r="K436" s="67"/>
      <c r="L436" s="187"/>
    </row>
    <row r="437" spans="1:12" ht="20.25">
      <c r="A437" s="74" t="s">
        <v>508</v>
      </c>
      <c r="B437" s="66"/>
      <c r="C437" s="68" t="s">
        <v>509</v>
      </c>
      <c r="D437" s="185" t="s">
        <v>510</v>
      </c>
      <c r="E437" s="68"/>
      <c r="F437" s="186"/>
      <c r="G437" s="67"/>
      <c r="H437" s="67"/>
      <c r="I437" s="67"/>
      <c r="J437" s="67"/>
      <c r="K437" s="67"/>
      <c r="L437" s="187"/>
    </row>
    <row r="438" spans="1:12" ht="15">
      <c r="A438" s="66" t="s">
        <v>511</v>
      </c>
      <c r="B438" s="66" t="s">
        <v>123</v>
      </c>
      <c r="C438" s="68">
        <v>595</v>
      </c>
      <c r="D438" s="185">
        <v>550</v>
      </c>
      <c r="E438" s="68"/>
      <c r="F438" s="186"/>
      <c r="G438" s="67" t="s">
        <v>512</v>
      </c>
      <c r="H438" s="67"/>
      <c r="I438" s="67"/>
      <c r="J438" s="67" t="s">
        <v>745</v>
      </c>
      <c r="K438" s="67"/>
      <c r="L438" s="187"/>
    </row>
    <row r="439" spans="1:12" ht="15">
      <c r="A439" s="66" t="s">
        <v>513</v>
      </c>
      <c r="B439" s="66" t="s">
        <v>123</v>
      </c>
      <c r="C439" s="68">
        <v>326</v>
      </c>
      <c r="D439" s="185">
        <v>300</v>
      </c>
      <c r="E439" s="68"/>
      <c r="F439" s="186"/>
      <c r="G439" s="67" t="s">
        <v>512</v>
      </c>
      <c r="H439" s="67"/>
      <c r="I439" s="67"/>
      <c r="J439" s="67" t="s">
        <v>745</v>
      </c>
      <c r="K439" s="67"/>
      <c r="L439" s="187"/>
    </row>
    <row r="440" spans="1:12" ht="15">
      <c r="A440" s="66" t="s">
        <v>513</v>
      </c>
      <c r="B440" s="66" t="s">
        <v>123</v>
      </c>
      <c r="C440" s="68"/>
      <c r="D440" s="185"/>
      <c r="E440" s="68"/>
      <c r="F440" s="186"/>
      <c r="G440" s="67" t="s">
        <v>515</v>
      </c>
      <c r="H440" s="67"/>
      <c r="I440" s="67"/>
      <c r="J440" s="67" t="s">
        <v>745</v>
      </c>
      <c r="K440" s="67"/>
      <c r="L440" s="187"/>
    </row>
    <row r="441" spans="1:12" ht="15">
      <c r="A441" s="66" t="s">
        <v>513</v>
      </c>
      <c r="B441" s="66" t="s">
        <v>514</v>
      </c>
      <c r="C441" s="68">
        <v>54</v>
      </c>
      <c r="D441" s="185">
        <v>50</v>
      </c>
      <c r="E441" s="68"/>
      <c r="F441" s="186"/>
      <c r="G441" s="67" t="s">
        <v>512</v>
      </c>
      <c r="H441" s="67"/>
      <c r="I441" s="67"/>
      <c r="J441" s="67" t="s">
        <v>745</v>
      </c>
      <c r="K441" s="67"/>
      <c r="L441" s="187"/>
    </row>
    <row r="442" spans="1:12" ht="15">
      <c r="A442" s="66" t="s">
        <v>516</v>
      </c>
      <c r="B442" s="66" t="s">
        <v>123</v>
      </c>
      <c r="C442" s="68">
        <v>295</v>
      </c>
      <c r="D442" s="185">
        <v>276</v>
      </c>
      <c r="E442" s="68"/>
      <c r="F442" s="186"/>
      <c r="G442" s="67" t="s">
        <v>512</v>
      </c>
      <c r="H442" s="67"/>
      <c r="I442" s="67"/>
      <c r="J442" s="67" t="s">
        <v>746</v>
      </c>
      <c r="K442" s="67"/>
      <c r="L442" s="187"/>
    </row>
    <row r="443" spans="1:12" ht="15">
      <c r="A443" s="66" t="s">
        <v>516</v>
      </c>
      <c r="B443" s="66" t="s">
        <v>514</v>
      </c>
      <c r="C443" s="68">
        <v>49</v>
      </c>
      <c r="D443" s="185">
        <v>46</v>
      </c>
      <c r="E443" s="68"/>
      <c r="F443" s="186"/>
      <c r="G443" s="67" t="s">
        <v>512</v>
      </c>
      <c r="H443" s="67"/>
      <c r="I443" s="67"/>
      <c r="J443" s="67" t="s">
        <v>746</v>
      </c>
      <c r="K443" s="67"/>
      <c r="L443" s="187"/>
    </row>
    <row r="444" spans="1:12" ht="15">
      <c r="A444" s="66" t="s">
        <v>516</v>
      </c>
      <c r="B444" s="66" t="s">
        <v>123</v>
      </c>
      <c r="C444" s="68"/>
      <c r="D444" s="185"/>
      <c r="E444" s="68"/>
      <c r="F444" s="186"/>
      <c r="G444" s="67" t="s">
        <v>515</v>
      </c>
      <c r="H444" s="67"/>
      <c r="I444" s="67"/>
      <c r="J444" s="67" t="s">
        <v>746</v>
      </c>
      <c r="K444" s="67"/>
      <c r="L444" s="187"/>
    </row>
    <row r="445" spans="1:12" ht="15">
      <c r="A445" s="66" t="s">
        <v>516</v>
      </c>
      <c r="B445" s="66" t="s">
        <v>123</v>
      </c>
      <c r="C445" s="68">
        <v>102</v>
      </c>
      <c r="D445" s="185">
        <v>96</v>
      </c>
      <c r="E445" s="68"/>
      <c r="F445" s="186"/>
      <c r="G445" s="67" t="s">
        <v>517</v>
      </c>
      <c r="H445" s="67"/>
      <c r="I445" s="67"/>
      <c r="J445" s="67" t="s">
        <v>746</v>
      </c>
      <c r="K445" s="67"/>
      <c r="L445" s="187"/>
    </row>
    <row r="446" spans="1:12" ht="15">
      <c r="A446" s="66" t="s">
        <v>518</v>
      </c>
      <c r="B446" s="66" t="s">
        <v>123</v>
      </c>
      <c r="C446" s="68"/>
      <c r="D446" s="185"/>
      <c r="E446" s="68"/>
      <c r="F446" s="186"/>
      <c r="G446" s="67"/>
      <c r="H446" s="67"/>
      <c r="I446" s="67"/>
      <c r="J446" s="67"/>
      <c r="K446" s="67"/>
      <c r="L446" s="187"/>
    </row>
    <row r="447" spans="1:12" ht="15">
      <c r="A447" s="66" t="s">
        <v>519</v>
      </c>
      <c r="B447" s="66" t="s">
        <v>123</v>
      </c>
      <c r="C447" s="68"/>
      <c r="D447" s="185"/>
      <c r="E447" s="68"/>
      <c r="F447" s="186"/>
      <c r="G447" s="67" t="s">
        <v>517</v>
      </c>
      <c r="H447" s="67"/>
      <c r="I447" s="67"/>
      <c r="J447" s="67" t="s">
        <v>745</v>
      </c>
      <c r="K447" s="67"/>
      <c r="L447" s="187"/>
    </row>
    <row r="448" spans="1:12" ht="15">
      <c r="A448" s="66" t="s">
        <v>520</v>
      </c>
      <c r="B448" s="66" t="s">
        <v>123</v>
      </c>
      <c r="C448" s="68">
        <v>528</v>
      </c>
      <c r="D448" s="185">
        <v>498</v>
      </c>
      <c r="E448" s="68"/>
      <c r="F448" s="186"/>
      <c r="G448" s="67" t="s">
        <v>521</v>
      </c>
      <c r="H448" s="67"/>
      <c r="I448" s="67"/>
      <c r="J448" s="67" t="s">
        <v>745</v>
      </c>
      <c r="K448" s="67"/>
      <c r="L448" s="187"/>
    </row>
    <row r="449" spans="1:12" ht="15">
      <c r="A449" s="66" t="s">
        <v>520</v>
      </c>
      <c r="B449" s="66" t="s">
        <v>514</v>
      </c>
      <c r="C449" s="68">
        <v>88</v>
      </c>
      <c r="D449" s="185">
        <v>83</v>
      </c>
      <c r="E449" s="68"/>
      <c r="F449" s="186"/>
      <c r="G449" s="67" t="s">
        <v>512</v>
      </c>
      <c r="H449" s="67"/>
      <c r="I449" s="67"/>
      <c r="J449" s="67" t="s">
        <v>745</v>
      </c>
      <c r="K449" s="67"/>
      <c r="L449" s="187"/>
    </row>
    <row r="450" spans="1:12" ht="15">
      <c r="A450" s="66" t="s">
        <v>520</v>
      </c>
      <c r="B450" s="66" t="s">
        <v>123</v>
      </c>
      <c r="C450" s="68"/>
      <c r="D450" s="185"/>
      <c r="E450" s="68"/>
      <c r="F450" s="186"/>
      <c r="G450" s="67" t="s">
        <v>515</v>
      </c>
      <c r="H450" s="67"/>
      <c r="I450" s="67"/>
      <c r="J450" s="67" t="s">
        <v>745</v>
      </c>
      <c r="K450" s="67"/>
      <c r="L450" s="187"/>
    </row>
    <row r="451" spans="1:12" ht="15">
      <c r="A451" s="66" t="s">
        <v>522</v>
      </c>
      <c r="B451" s="66" t="s">
        <v>123</v>
      </c>
      <c r="C451" s="68">
        <v>378</v>
      </c>
      <c r="D451" s="185">
        <v>348</v>
      </c>
      <c r="E451" s="68"/>
      <c r="F451" s="186"/>
      <c r="G451" s="67" t="s">
        <v>512</v>
      </c>
      <c r="H451" s="67"/>
      <c r="I451" s="67"/>
      <c r="J451" s="67"/>
      <c r="K451" s="67"/>
      <c r="L451" s="187"/>
    </row>
    <row r="452" spans="1:12" ht="15">
      <c r="A452" s="66" t="s">
        <v>522</v>
      </c>
      <c r="B452" s="66" t="s">
        <v>514</v>
      </c>
      <c r="C452" s="68">
        <v>63</v>
      </c>
      <c r="D452" s="185">
        <v>58</v>
      </c>
      <c r="E452" s="68"/>
      <c r="F452" s="186"/>
      <c r="G452" s="67"/>
      <c r="H452" s="67"/>
      <c r="I452" s="67"/>
      <c r="J452" s="67"/>
      <c r="K452" s="67"/>
      <c r="L452" s="187"/>
    </row>
    <row r="453" spans="1:12" ht="15">
      <c r="A453" s="66" t="s">
        <v>522</v>
      </c>
      <c r="B453" s="66" t="s">
        <v>123</v>
      </c>
      <c r="C453" s="68">
        <v>756</v>
      </c>
      <c r="D453" s="185">
        <v>696</v>
      </c>
      <c r="E453" s="68"/>
      <c r="F453" s="186"/>
      <c r="G453" s="67" t="s">
        <v>515</v>
      </c>
      <c r="H453" s="67"/>
      <c r="I453" s="67"/>
      <c r="J453" s="67" t="s">
        <v>746</v>
      </c>
      <c r="K453" s="67"/>
      <c r="L453" s="187"/>
    </row>
    <row r="454" spans="1:12" ht="15">
      <c r="A454" s="66" t="s">
        <v>523</v>
      </c>
      <c r="B454" s="66" t="s">
        <v>123</v>
      </c>
      <c r="C454" s="68"/>
      <c r="D454" s="185"/>
      <c r="E454" s="68"/>
      <c r="F454" s="186"/>
      <c r="G454" s="67"/>
      <c r="H454" s="67"/>
      <c r="I454" s="67"/>
      <c r="J454" s="67"/>
      <c r="K454" s="67"/>
      <c r="L454" s="187"/>
    </row>
    <row r="455" spans="1:12" ht="15">
      <c r="A455" s="66" t="s">
        <v>524</v>
      </c>
      <c r="B455" s="66" t="s">
        <v>514</v>
      </c>
      <c r="C455" s="68">
        <v>92</v>
      </c>
      <c r="D455" s="185">
        <v>81</v>
      </c>
      <c r="E455" s="68"/>
      <c r="F455" s="186"/>
      <c r="G455" s="67" t="s">
        <v>512</v>
      </c>
      <c r="H455" s="67"/>
      <c r="I455" s="67"/>
      <c r="J455" s="67" t="s">
        <v>745</v>
      </c>
      <c r="K455" s="67"/>
      <c r="L455" s="187"/>
    </row>
    <row r="456" spans="1:12" ht="15">
      <c r="A456" s="66" t="s">
        <v>524</v>
      </c>
      <c r="B456" s="66" t="s">
        <v>123</v>
      </c>
      <c r="C456" s="68">
        <v>552</v>
      </c>
      <c r="D456" s="185">
        <v>486</v>
      </c>
      <c r="E456" s="68"/>
      <c r="F456" s="186"/>
      <c r="G456" s="67" t="s">
        <v>512</v>
      </c>
      <c r="H456" s="67"/>
      <c r="I456" s="67"/>
      <c r="J456" s="67" t="s">
        <v>745</v>
      </c>
      <c r="K456" s="67"/>
      <c r="L456" s="187"/>
    </row>
    <row r="457" spans="1:12" ht="15">
      <c r="A457" s="66" t="s">
        <v>525</v>
      </c>
      <c r="B457" s="66" t="s">
        <v>123</v>
      </c>
      <c r="C457" s="68">
        <v>481</v>
      </c>
      <c r="D457" s="185">
        <v>455</v>
      </c>
      <c r="E457" s="68"/>
      <c r="F457" s="186"/>
      <c r="G457" s="67" t="s">
        <v>521</v>
      </c>
      <c r="H457" s="67"/>
      <c r="I457" s="67"/>
      <c r="J457" s="67" t="s">
        <v>745</v>
      </c>
      <c r="K457" s="67"/>
      <c r="L457" s="187"/>
    </row>
    <row r="458" spans="1:12" ht="20.25">
      <c r="A458" s="74" t="s">
        <v>526</v>
      </c>
      <c r="B458" s="66"/>
      <c r="C458" s="68" t="s">
        <v>509</v>
      </c>
      <c r="D458" s="185" t="s">
        <v>510</v>
      </c>
      <c r="E458" s="68"/>
      <c r="F458" s="186"/>
      <c r="G458" s="67"/>
      <c r="H458" s="67"/>
      <c r="I458" s="67"/>
      <c r="J458" s="67"/>
      <c r="K458" s="67"/>
      <c r="L458" s="187"/>
    </row>
    <row r="459" spans="1:12" ht="15">
      <c r="A459" s="66" t="s">
        <v>527</v>
      </c>
      <c r="B459" s="66" t="s">
        <v>514</v>
      </c>
      <c r="C459" s="68"/>
      <c r="D459" s="185"/>
      <c r="E459" s="68"/>
      <c r="F459" s="186"/>
      <c r="G459" s="67"/>
      <c r="H459" s="67"/>
      <c r="I459" s="67"/>
      <c r="J459" s="67"/>
      <c r="K459" s="67"/>
      <c r="L459" s="187"/>
    </row>
    <row r="460" spans="1:12" ht="15">
      <c r="A460" s="66" t="s">
        <v>529</v>
      </c>
      <c r="B460" s="66" t="s">
        <v>514</v>
      </c>
      <c r="C460" s="68"/>
      <c r="D460" s="185"/>
      <c r="E460" s="68"/>
      <c r="F460" s="186"/>
      <c r="G460" s="67"/>
      <c r="H460" s="67"/>
      <c r="I460" s="67"/>
      <c r="J460" s="67"/>
      <c r="K460" s="67"/>
      <c r="L460" s="187"/>
    </row>
    <row r="461" spans="1:12" ht="15">
      <c r="A461" s="66" t="s">
        <v>533</v>
      </c>
      <c r="B461" s="66" t="s">
        <v>514</v>
      </c>
      <c r="C461" s="68">
        <v>94</v>
      </c>
      <c r="D461" s="185">
        <v>86.05</v>
      </c>
      <c r="E461" s="68"/>
      <c r="F461" s="186"/>
      <c r="G461" s="67" t="s">
        <v>532</v>
      </c>
      <c r="H461" s="67"/>
      <c r="I461" s="67"/>
      <c r="J461" s="67"/>
      <c r="K461" s="67"/>
      <c r="L461" s="187"/>
    </row>
    <row r="462" spans="1:12" ht="15">
      <c r="A462" s="66" t="s">
        <v>534</v>
      </c>
      <c r="B462" s="66" t="s">
        <v>514</v>
      </c>
      <c r="C462" s="68"/>
      <c r="D462" s="185"/>
      <c r="E462" s="68"/>
      <c r="F462" s="186"/>
      <c r="G462" s="67"/>
      <c r="H462" s="67"/>
      <c r="I462" s="67"/>
      <c r="J462" s="67"/>
      <c r="K462" s="67"/>
      <c r="L462" s="187"/>
    </row>
    <row r="463" spans="1:12" ht="15">
      <c r="A463" s="66" t="s">
        <v>535</v>
      </c>
      <c r="B463" s="66" t="s">
        <v>514</v>
      </c>
      <c r="C463" s="68"/>
      <c r="D463" s="185"/>
      <c r="E463" s="68"/>
      <c r="F463" s="186"/>
      <c r="G463" s="67"/>
      <c r="H463" s="67"/>
      <c r="I463" s="67"/>
      <c r="J463" s="67"/>
      <c r="K463" s="67"/>
      <c r="L463" s="187"/>
    </row>
    <row r="464" spans="1:12" ht="15">
      <c r="A464" s="66" t="s">
        <v>536</v>
      </c>
      <c r="B464" s="66" t="s">
        <v>514</v>
      </c>
      <c r="C464" s="68">
        <v>49</v>
      </c>
      <c r="D464" s="185">
        <v>44.85</v>
      </c>
      <c r="E464" s="68"/>
      <c r="F464" s="186"/>
      <c r="G464" s="67" t="s">
        <v>532</v>
      </c>
      <c r="H464" s="67"/>
      <c r="I464" s="67"/>
      <c r="J464" s="67"/>
      <c r="K464" s="67"/>
      <c r="L464" s="187"/>
    </row>
    <row r="465" spans="1:12" ht="15">
      <c r="A465" s="66" t="s">
        <v>537</v>
      </c>
      <c r="B465" s="66" t="s">
        <v>514</v>
      </c>
      <c r="C465" s="68">
        <v>49</v>
      </c>
      <c r="D465" s="185">
        <v>44.85</v>
      </c>
      <c r="E465" s="68"/>
      <c r="F465" s="186"/>
      <c r="G465" s="67" t="s">
        <v>538</v>
      </c>
      <c r="H465" s="67"/>
      <c r="I465" s="67"/>
      <c r="J465" s="67"/>
      <c r="K465" s="67"/>
      <c r="L465" s="187"/>
    </row>
    <row r="466" spans="1:12" ht="15">
      <c r="A466" s="66" t="s">
        <v>539</v>
      </c>
      <c r="B466" s="66" t="s">
        <v>514</v>
      </c>
      <c r="C466" s="68"/>
      <c r="D466" s="185"/>
      <c r="E466" s="68"/>
      <c r="F466" s="186"/>
      <c r="G466" s="67" t="s">
        <v>532</v>
      </c>
      <c r="H466" s="67"/>
      <c r="I466" s="67"/>
      <c r="J466" s="67"/>
      <c r="K466" s="67"/>
      <c r="L466" s="187"/>
    </row>
    <row r="467" spans="1:12" ht="15">
      <c r="A467" s="66" t="s">
        <v>540</v>
      </c>
      <c r="B467" s="66" t="s">
        <v>514</v>
      </c>
      <c r="C467" s="68"/>
      <c r="D467" s="185"/>
      <c r="E467" s="68"/>
      <c r="F467" s="186"/>
      <c r="G467" s="67" t="s">
        <v>538</v>
      </c>
      <c r="H467" s="67"/>
      <c r="I467" s="67"/>
      <c r="J467" s="67"/>
      <c r="K467" s="67"/>
      <c r="L467" s="187"/>
    </row>
    <row r="468" spans="1:12" ht="15">
      <c r="A468" s="66" t="s">
        <v>541</v>
      </c>
      <c r="B468" s="66" t="s">
        <v>514</v>
      </c>
      <c r="C468" s="68"/>
      <c r="D468" s="185"/>
      <c r="E468" s="68"/>
      <c r="F468" s="186"/>
      <c r="G468" s="67" t="s">
        <v>532</v>
      </c>
      <c r="H468" s="67"/>
      <c r="I468" s="67"/>
      <c r="J468" s="67"/>
      <c r="K468" s="67"/>
      <c r="L468" s="187"/>
    </row>
    <row r="469" spans="1:12" ht="15">
      <c r="A469" s="66" t="s">
        <v>542</v>
      </c>
      <c r="B469" s="66" t="s">
        <v>514</v>
      </c>
      <c r="C469" s="68"/>
      <c r="D469" s="185"/>
      <c r="E469" s="68"/>
      <c r="F469" s="186"/>
      <c r="G469" s="67" t="s">
        <v>538</v>
      </c>
      <c r="H469" s="67"/>
      <c r="I469" s="67"/>
      <c r="J469" s="67"/>
      <c r="K469" s="67"/>
      <c r="L469" s="187"/>
    </row>
    <row r="470" spans="1:12" ht="15">
      <c r="A470" s="66" t="s">
        <v>543</v>
      </c>
      <c r="B470" s="66" t="s">
        <v>514</v>
      </c>
      <c r="C470" s="68"/>
      <c r="D470" s="185"/>
      <c r="E470" s="68"/>
      <c r="F470" s="186"/>
      <c r="G470" s="67" t="s">
        <v>532</v>
      </c>
      <c r="H470" s="67"/>
      <c r="I470" s="67"/>
      <c r="J470" s="67"/>
      <c r="K470" s="67"/>
      <c r="L470" s="187"/>
    </row>
    <row r="471" spans="1:12" ht="15">
      <c r="A471" s="66" t="s">
        <v>544</v>
      </c>
      <c r="B471" s="66" t="s">
        <v>514</v>
      </c>
      <c r="C471" s="68"/>
      <c r="D471" s="185"/>
      <c r="E471" s="68"/>
      <c r="F471" s="186"/>
      <c r="G471" s="67" t="s">
        <v>538</v>
      </c>
      <c r="H471" s="67"/>
      <c r="I471" s="67"/>
      <c r="J471" s="67"/>
      <c r="K471" s="67"/>
      <c r="L471" s="187"/>
    </row>
    <row r="472" spans="1:12" ht="20.25">
      <c r="A472" s="74" t="s">
        <v>545</v>
      </c>
      <c r="B472" s="66"/>
      <c r="C472" s="68"/>
      <c r="D472" s="185"/>
      <c r="E472" s="68"/>
      <c r="F472" s="186"/>
      <c r="G472" s="67"/>
      <c r="H472" s="67"/>
      <c r="I472" s="67"/>
      <c r="J472" s="67"/>
      <c r="K472" s="67"/>
      <c r="L472" s="187"/>
    </row>
    <row r="473" spans="1:12" ht="15">
      <c r="A473" s="66" t="s">
        <v>546</v>
      </c>
      <c r="B473" s="66" t="s">
        <v>123</v>
      </c>
      <c r="C473" s="68"/>
      <c r="D473" s="185"/>
      <c r="E473" s="68"/>
      <c r="F473" s="186"/>
      <c r="G473" s="67"/>
      <c r="H473" s="67"/>
      <c r="I473" s="67"/>
      <c r="J473" s="67"/>
      <c r="K473" s="67"/>
      <c r="L473" s="187"/>
    </row>
    <row r="474" spans="1:12" ht="15">
      <c r="A474" s="66" t="s">
        <v>548</v>
      </c>
      <c r="B474" s="66" t="s">
        <v>123</v>
      </c>
      <c r="C474" s="68"/>
      <c r="D474" s="185"/>
      <c r="E474" s="68"/>
      <c r="F474" s="186"/>
      <c r="G474" s="67"/>
      <c r="H474" s="67"/>
      <c r="I474" s="67"/>
      <c r="J474" s="67"/>
      <c r="K474" s="67"/>
      <c r="L474" s="187"/>
    </row>
    <row r="475" spans="1:12" ht="15">
      <c r="A475" s="66" t="s">
        <v>550</v>
      </c>
      <c r="B475" s="66" t="s">
        <v>123</v>
      </c>
      <c r="C475" s="68">
        <v>51</v>
      </c>
      <c r="D475" s="185"/>
      <c r="E475" s="68"/>
      <c r="F475" s="186"/>
      <c r="G475" s="67" t="s">
        <v>551</v>
      </c>
      <c r="H475" s="67"/>
      <c r="I475" s="67"/>
      <c r="J475" s="67"/>
      <c r="K475" s="67"/>
      <c r="L475" s="187"/>
    </row>
    <row r="476" spans="1:12" ht="15">
      <c r="A476" s="66" t="s">
        <v>552</v>
      </c>
      <c r="B476" s="66" t="s">
        <v>123</v>
      </c>
      <c r="C476" s="68"/>
      <c r="D476" s="185"/>
      <c r="E476" s="68"/>
      <c r="F476" s="186"/>
      <c r="G476" s="67"/>
      <c r="H476" s="67"/>
      <c r="I476" s="67"/>
      <c r="J476" s="67"/>
      <c r="K476" s="67"/>
      <c r="L476" s="187"/>
    </row>
    <row r="477" spans="1:12" ht="20.25">
      <c r="A477" s="74" t="s">
        <v>554</v>
      </c>
      <c r="B477" s="66"/>
      <c r="C477" s="68"/>
      <c r="D477" s="185"/>
      <c r="E477" s="68" t="s">
        <v>556</v>
      </c>
      <c r="F477" s="186"/>
      <c r="G477" s="67"/>
      <c r="H477" s="67"/>
      <c r="I477" s="67"/>
      <c r="J477" s="67"/>
      <c r="K477" s="67"/>
      <c r="L477" s="187"/>
    </row>
    <row r="478" spans="1:12" ht="15">
      <c r="A478" s="66" t="s">
        <v>557</v>
      </c>
      <c r="B478" s="66" t="s">
        <v>501</v>
      </c>
      <c r="C478" s="68">
        <v>148.2</v>
      </c>
      <c r="D478" s="185"/>
      <c r="E478" s="68">
        <v>148.2</v>
      </c>
      <c r="F478" s="186"/>
      <c r="G478" s="67"/>
      <c r="H478" s="67"/>
      <c r="I478" s="67"/>
      <c r="J478" s="67"/>
      <c r="K478" s="67"/>
      <c r="L478" s="187"/>
    </row>
    <row r="479" spans="1:12" ht="15">
      <c r="A479" s="66" t="s">
        <v>559</v>
      </c>
      <c r="B479" s="66" t="s">
        <v>501</v>
      </c>
      <c r="C479" s="68">
        <v>141.375</v>
      </c>
      <c r="D479" s="185"/>
      <c r="E479" s="68">
        <v>141.375</v>
      </c>
      <c r="F479" s="186"/>
      <c r="G479" s="67"/>
      <c r="H479" s="67"/>
      <c r="I479" s="67"/>
      <c r="J479" s="67"/>
      <c r="K479" s="67"/>
      <c r="L479" s="187"/>
    </row>
    <row r="480" spans="1:12" ht="15">
      <c r="A480" s="66" t="s">
        <v>559</v>
      </c>
      <c r="B480" s="66" t="s">
        <v>501</v>
      </c>
      <c r="C480" s="68">
        <v>141</v>
      </c>
      <c r="D480" s="185"/>
      <c r="E480" s="68">
        <v>705</v>
      </c>
      <c r="F480" s="186"/>
      <c r="G480" s="67"/>
      <c r="H480" s="67"/>
      <c r="I480" s="67"/>
      <c r="J480" s="67"/>
      <c r="K480" s="67"/>
      <c r="L480" s="187"/>
    </row>
    <row r="481" spans="1:12" ht="15">
      <c r="A481" s="66" t="s">
        <v>561</v>
      </c>
      <c r="B481" s="66" t="s">
        <v>501</v>
      </c>
      <c r="C481" s="68">
        <v>134.54999999999998</v>
      </c>
      <c r="D481" s="185"/>
      <c r="E481" s="68">
        <v>134.54999999999998</v>
      </c>
      <c r="F481" s="186"/>
      <c r="G481" s="67"/>
      <c r="H481" s="67"/>
      <c r="I481" s="67"/>
      <c r="J481" s="67"/>
      <c r="K481" s="67"/>
      <c r="L481" s="187"/>
    </row>
    <row r="482" spans="1:12" ht="15">
      <c r="A482" s="66" t="s">
        <v>561</v>
      </c>
      <c r="B482" s="66" t="s">
        <v>501</v>
      </c>
      <c r="C482" s="68">
        <v>135</v>
      </c>
      <c r="D482" s="185"/>
      <c r="E482" s="68">
        <v>675</v>
      </c>
      <c r="F482" s="186"/>
      <c r="G482" s="67"/>
      <c r="H482" s="67"/>
      <c r="I482" s="67"/>
      <c r="J482" s="67"/>
      <c r="K482" s="67"/>
      <c r="L482" s="187"/>
    </row>
    <row r="483" spans="1:12" ht="15">
      <c r="A483" s="66" t="s">
        <v>562</v>
      </c>
      <c r="B483" s="66" t="s">
        <v>501</v>
      </c>
      <c r="C483" s="68">
        <v>665</v>
      </c>
      <c r="D483" s="185"/>
      <c r="E483" s="68">
        <v>3325</v>
      </c>
      <c r="F483" s="186"/>
      <c r="G483" s="67"/>
      <c r="H483" s="67"/>
      <c r="I483" s="67"/>
      <c r="J483" s="67"/>
      <c r="K483" s="67"/>
      <c r="L483" s="187"/>
    </row>
    <row r="484" ht="12.75">
      <c r="F484" s="188"/>
    </row>
  </sheetData>
  <sheetProtection/>
  <mergeCells count="16">
    <mergeCell ref="A23:A24"/>
    <mergeCell ref="B23:B24"/>
    <mergeCell ref="C23:C24"/>
    <mergeCell ref="D23:D24"/>
    <mergeCell ref="F2:K2"/>
    <mergeCell ref="B16:F16"/>
    <mergeCell ref="G16:H16"/>
    <mergeCell ref="B17:F17"/>
    <mergeCell ref="I23:I24"/>
    <mergeCell ref="J23:K23"/>
    <mergeCell ref="L23:L24"/>
    <mergeCell ref="B18:H18"/>
    <mergeCell ref="E23:E24"/>
    <mergeCell ref="F23:F24"/>
    <mergeCell ref="G23:G24"/>
    <mergeCell ref="H23:H24"/>
  </mergeCells>
  <printOptions horizontalCentered="1"/>
  <pageMargins left="0.19652777777777777" right="0.19652777777777777" top="0.19652777777777777" bottom="0.19652777777777777" header="0.5118055555555555" footer="0.11805555555555555"/>
  <pageSetup fitToHeight="0" fitToWidth="1" horizontalDpi="300" verticalDpi="300" orientation="portrait" pageOrder="overThenDown" paperSize="9" scale="56" r:id="rId2"/>
  <headerFooter alignWithMargins="0">
    <oddFooter>&amp;L&amp;"Arial Cyr,Обычный"&amp;F&amp;C&amp;"Arial Cyr,Обычный"&amp;10&amp;P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L24"/>
  <sheetViews>
    <sheetView zoomScale="81" zoomScaleNormal="81" zoomScaleSheetLayoutView="100" zoomScalePageLayoutView="0" workbookViewId="0" topLeftCell="A1">
      <selection activeCell="A1" sqref="A1"/>
    </sheetView>
  </sheetViews>
  <sheetFormatPr defaultColWidth="11.16015625" defaultRowHeight="11.25"/>
  <cols>
    <col min="1" max="1" width="37.83203125" style="1" customWidth="1"/>
    <col min="2" max="2" width="8" style="2" customWidth="1"/>
    <col min="3" max="3" width="16.66015625" style="3" customWidth="1"/>
    <col min="4" max="4" width="14.5" style="4" customWidth="1"/>
    <col min="5" max="5" width="14.16015625" style="6" customWidth="1"/>
    <col min="6" max="6" width="18" style="6" customWidth="1"/>
    <col min="7" max="7" width="21.16015625" style="6" customWidth="1"/>
    <col min="8" max="8" width="15.33203125" style="6" customWidth="1"/>
    <col min="9" max="9" width="12.66015625" style="6" customWidth="1"/>
    <col min="10" max="10" width="9.83203125" style="6" customWidth="1"/>
    <col min="11" max="11" width="14.16015625" style="135" customWidth="1"/>
    <col min="12" max="12" width="11.16015625" style="136" customWidth="1"/>
    <col min="13" max="16384" width="11.16015625" style="77" customWidth="1"/>
  </cols>
  <sheetData>
    <row r="1" spans="1:11" ht="25.5">
      <c r="A1" s="137"/>
      <c r="B1" s="138" t="s">
        <v>680</v>
      </c>
      <c r="C1" s="9"/>
      <c r="D1" s="9"/>
      <c r="E1" s="11"/>
      <c r="F1" s="11"/>
      <c r="G1" s="11"/>
      <c r="H1" s="11"/>
      <c r="I1" s="12"/>
      <c r="J1" s="12"/>
      <c r="K1" s="12"/>
    </row>
    <row r="2" spans="1:11" ht="72.75" customHeight="1">
      <c r="A2" s="139">
        <f ca="1">TODAY()</f>
        <v>45419</v>
      </c>
      <c r="B2" s="16"/>
      <c r="C2" s="16"/>
      <c r="D2" s="17"/>
      <c r="E2" s="140"/>
      <c r="F2" s="460" t="s">
        <v>681</v>
      </c>
      <c r="G2" s="460"/>
      <c r="H2" s="460"/>
      <c r="I2" s="460"/>
      <c r="J2" s="460"/>
      <c r="K2" s="460"/>
    </row>
    <row r="3" spans="1:11" ht="12.75">
      <c r="A3" s="21" t="s">
        <v>2</v>
      </c>
      <c r="B3" s="22" t="s">
        <v>682</v>
      </c>
      <c r="C3" s="23"/>
      <c r="D3" s="22"/>
      <c r="E3" s="141"/>
      <c r="F3" s="88"/>
      <c r="G3" s="9"/>
      <c r="H3" s="9"/>
      <c r="I3" s="9"/>
      <c r="J3" s="9"/>
      <c r="K3" s="9"/>
    </row>
    <row r="4" spans="1:11" ht="12.75">
      <c r="A4" s="26" t="s">
        <v>3</v>
      </c>
      <c r="B4" s="27" t="s">
        <v>683</v>
      </c>
      <c r="C4" s="142"/>
      <c r="D4" s="142"/>
      <c r="E4" s="141"/>
      <c r="F4" s="143"/>
      <c r="G4" s="143"/>
      <c r="H4" s="143"/>
      <c r="I4" s="143"/>
      <c r="J4" s="143"/>
      <c r="K4" s="143"/>
    </row>
    <row r="5" spans="1:11" ht="12.75">
      <c r="A5" s="29" t="s">
        <v>684</v>
      </c>
      <c r="B5" s="144"/>
      <c r="C5" s="144"/>
      <c r="D5" s="144"/>
      <c r="E5" s="12"/>
      <c r="F5" s="34"/>
      <c r="G5" s="12"/>
      <c r="H5" s="12"/>
      <c r="I5" s="12"/>
      <c r="J5" s="12"/>
      <c r="K5" s="12"/>
    </row>
    <row r="6" spans="1:11" ht="12.75">
      <c r="A6" s="9"/>
      <c r="B6" s="144"/>
      <c r="C6" s="144"/>
      <c r="D6" s="144"/>
      <c r="E6" s="141"/>
      <c r="F6" s="145"/>
      <c r="G6" s="145"/>
      <c r="H6" s="145"/>
      <c r="I6" s="145"/>
      <c r="J6" s="145"/>
      <c r="K6" s="145"/>
    </row>
    <row r="7" spans="1:11" ht="12.75">
      <c r="A7" s="29" t="s">
        <v>685</v>
      </c>
      <c r="B7" s="88" t="s">
        <v>652</v>
      </c>
      <c r="C7" s="144"/>
      <c r="D7" s="144"/>
      <c r="E7" s="12"/>
      <c r="F7" s="145"/>
      <c r="G7" s="145"/>
      <c r="H7" s="145"/>
      <c r="I7" s="145"/>
      <c r="J7" s="145"/>
      <c r="K7" s="145"/>
    </row>
    <row r="8" spans="1:11" ht="12.75">
      <c r="A8" s="12"/>
      <c r="B8" s="12" t="s">
        <v>686</v>
      </c>
      <c r="C8" s="144"/>
      <c r="D8" s="144"/>
      <c r="E8" s="12"/>
      <c r="F8" s="145"/>
      <c r="G8" s="145"/>
      <c r="H8" s="145"/>
      <c r="I8" s="145"/>
      <c r="J8" s="145"/>
      <c r="K8" s="145"/>
    </row>
    <row r="9" spans="1:11" ht="12.75">
      <c r="A9" s="9"/>
      <c r="B9" s="12" t="s">
        <v>687</v>
      </c>
      <c r="C9" s="146"/>
      <c r="D9" s="88"/>
      <c r="E9" s="12"/>
      <c r="F9" s="145"/>
      <c r="G9" s="145"/>
      <c r="H9" s="145"/>
      <c r="I9" s="145"/>
      <c r="J9" s="145"/>
      <c r="K9" s="145"/>
    </row>
    <row r="10" spans="1:11" ht="12.75">
      <c r="A10" s="45" t="s">
        <v>11</v>
      </c>
      <c r="B10" s="12" t="s">
        <v>688</v>
      </c>
      <c r="C10" s="88"/>
      <c r="D10" s="12"/>
      <c r="E10" s="12"/>
      <c r="F10" s="145"/>
      <c r="G10" s="145"/>
      <c r="H10" s="145"/>
      <c r="I10" s="145"/>
      <c r="J10" s="145"/>
      <c r="K10" s="145"/>
    </row>
    <row r="11" spans="1:11" ht="12.75">
      <c r="A11" s="45" t="s">
        <v>689</v>
      </c>
      <c r="B11" s="12" t="s">
        <v>690</v>
      </c>
      <c r="C11" s="12"/>
      <c r="D11" s="147"/>
      <c r="E11" s="146"/>
      <c r="F11" s="146"/>
      <c r="G11" s="146"/>
      <c r="H11" s="146"/>
      <c r="I11" s="146"/>
      <c r="J11" s="146"/>
      <c r="K11" s="146"/>
    </row>
    <row r="12" spans="1:11" ht="12.75">
      <c r="A12" s="9"/>
      <c r="B12" s="12" t="s">
        <v>691</v>
      </c>
      <c r="C12" s="12"/>
      <c r="D12" s="147"/>
      <c r="E12" s="146"/>
      <c r="F12" s="146"/>
      <c r="G12" s="146"/>
      <c r="H12" s="146"/>
      <c r="I12" s="146"/>
      <c r="J12" s="146"/>
      <c r="K12" s="146"/>
    </row>
    <row r="13" spans="1:11" ht="12.75">
      <c r="A13" s="29" t="s">
        <v>27</v>
      </c>
      <c r="B13" s="22"/>
      <c r="C13" s="22"/>
      <c r="D13" s="88"/>
      <c r="E13" s="146"/>
      <c r="F13" s="64"/>
      <c r="G13" s="64"/>
      <c r="H13" s="64"/>
      <c r="I13" s="64"/>
      <c r="J13" s="64"/>
      <c r="K13" s="64"/>
    </row>
    <row r="14" spans="1:11" ht="12.75">
      <c r="A14" s="141"/>
      <c r="B14" s="22" t="s">
        <v>692</v>
      </c>
      <c r="C14" s="22"/>
      <c r="D14" s="12"/>
      <c r="E14" s="106"/>
      <c r="F14" s="106"/>
      <c r="G14" s="106"/>
      <c r="H14" s="106"/>
      <c r="I14" s="106"/>
      <c r="J14" s="106"/>
      <c r="K14" s="106"/>
    </row>
    <row r="15" spans="1:11" ht="12.75">
      <c r="A15" s="12"/>
      <c r="B15" s="22" t="s">
        <v>658</v>
      </c>
      <c r="C15" s="148"/>
      <c r="D15" s="12"/>
      <c r="E15" s="106"/>
      <c r="F15" s="106"/>
      <c r="G15" s="106"/>
      <c r="H15" s="106"/>
      <c r="I15" s="106"/>
      <c r="J15" s="106"/>
      <c r="K15" s="106"/>
    </row>
    <row r="16" spans="1:11" ht="24" customHeight="1">
      <c r="A16" s="149"/>
      <c r="B16" s="459" t="s">
        <v>693</v>
      </c>
      <c r="C16" s="459"/>
      <c r="D16" s="459"/>
      <c r="E16" s="459"/>
      <c r="F16" s="459"/>
      <c r="G16" s="459"/>
      <c r="H16" s="459"/>
      <c r="I16" s="106"/>
      <c r="J16" s="106"/>
      <c r="K16" s="106"/>
    </row>
    <row r="17" spans="1:11" ht="20.25" customHeight="1">
      <c r="A17" s="149"/>
      <c r="B17" s="459" t="s">
        <v>694</v>
      </c>
      <c r="C17" s="459"/>
      <c r="D17" s="459"/>
      <c r="E17" s="459"/>
      <c r="F17" s="459"/>
      <c r="G17" s="149"/>
      <c r="H17" s="149"/>
      <c r="I17" s="106"/>
      <c r="J17" s="106"/>
      <c r="K17" s="106"/>
    </row>
    <row r="18" spans="1:11" ht="27" customHeight="1">
      <c r="A18" s="149"/>
      <c r="B18" s="461" t="s">
        <v>695</v>
      </c>
      <c r="C18" s="461"/>
      <c r="D18" s="461"/>
      <c r="E18" s="461"/>
      <c r="F18" s="461"/>
      <c r="G18" s="461"/>
      <c r="H18" s="461"/>
      <c r="I18" s="106"/>
      <c r="J18" s="106"/>
      <c r="K18" s="106"/>
    </row>
    <row r="19" spans="1:11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2.75">
      <c r="A20" s="29" t="s">
        <v>696</v>
      </c>
      <c r="B20" s="9" t="s">
        <v>697</v>
      </c>
      <c r="C20" s="148"/>
      <c r="D20" s="148"/>
      <c r="E20" s="9"/>
      <c r="F20" s="22"/>
      <c r="G20" s="22"/>
      <c r="H20" s="22"/>
      <c r="I20" s="22"/>
      <c r="J20" s="22"/>
      <c r="K20" s="22"/>
    </row>
    <row r="23" spans="1:12" ht="22.5" customHeight="1">
      <c r="A23" s="471" t="s">
        <v>35</v>
      </c>
      <c r="B23" s="465" t="s">
        <v>36</v>
      </c>
      <c r="C23" s="465" t="s">
        <v>698</v>
      </c>
      <c r="D23" s="465" t="s">
        <v>702</v>
      </c>
      <c r="E23" s="465" t="s">
        <v>703</v>
      </c>
      <c r="F23" s="470" t="s">
        <v>699</v>
      </c>
      <c r="G23" s="471" t="s">
        <v>40</v>
      </c>
      <c r="H23" s="465" t="s">
        <v>41</v>
      </c>
      <c r="I23" s="465" t="s">
        <v>42</v>
      </c>
      <c r="J23" s="465" t="s">
        <v>43</v>
      </c>
      <c r="K23" s="465"/>
      <c r="L23" s="465" t="s">
        <v>44</v>
      </c>
    </row>
    <row r="24" spans="1:12" ht="22.5">
      <c r="A24" s="471"/>
      <c r="B24" s="465"/>
      <c r="C24" s="465"/>
      <c r="D24" s="465"/>
      <c r="E24" s="465"/>
      <c r="F24" s="470"/>
      <c r="G24" s="471"/>
      <c r="H24" s="465"/>
      <c r="I24" s="465"/>
      <c r="J24" s="189" t="s">
        <v>49</v>
      </c>
      <c r="K24" s="190" t="s">
        <v>50</v>
      </c>
      <c r="L24" s="465"/>
    </row>
  </sheetData>
  <sheetProtection/>
  <mergeCells count="16">
    <mergeCell ref="A23:A24"/>
    <mergeCell ref="B23:B24"/>
    <mergeCell ref="C23:C24"/>
    <mergeCell ref="D23:D24"/>
    <mergeCell ref="F2:K2"/>
    <mergeCell ref="B16:F16"/>
    <mergeCell ref="G16:H16"/>
    <mergeCell ref="B17:F17"/>
    <mergeCell ref="I23:I24"/>
    <mergeCell ref="J23:K23"/>
    <mergeCell ref="L23:L24"/>
    <mergeCell ref="B18:H18"/>
    <mergeCell ref="E23:E24"/>
    <mergeCell ref="F23:F24"/>
    <mergeCell ref="G23:G24"/>
    <mergeCell ref="H23:H24"/>
  </mergeCells>
  <printOptions horizontalCentered="1"/>
  <pageMargins left="0.19652777777777777" right="0.19652777777777777" top="0.19652777777777777" bottom="0.19652777777777777" header="0.5118055555555555" footer="0.11805555555555555"/>
  <pageSetup fitToHeight="0" fitToWidth="1" horizontalDpi="300" verticalDpi="300" orientation="portrait" pageOrder="overThenDown" paperSize="9" scale="65" r:id="rId2"/>
  <headerFooter alignWithMargins="0">
    <oddFooter>&amp;L&amp;"Arial Cyr,Обычный"&amp;F&amp;C&amp;"Arial Cyr,Обычный"&amp;10&amp;P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USRNIRMU</dc:creator>
  <cp:keywords/>
  <dc:description/>
  <cp:lastModifiedBy>  </cp:lastModifiedBy>
  <cp:lastPrinted>2024-05-07T11:49:05Z</cp:lastPrinted>
  <dcterms:created xsi:type="dcterms:W3CDTF">2024-05-07T11:44:24Z</dcterms:created>
  <dcterms:modified xsi:type="dcterms:W3CDTF">2024-05-07T11:59:05Z</dcterms:modified>
  <cp:category/>
  <cp:version/>
  <cp:contentType/>
  <cp:contentStatus/>
</cp:coreProperties>
</file>